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anoa-my.sharepoint.com/personal/stefano_piras_abbanoa_it/Documents/"/>
    </mc:Choice>
  </mc:AlternateContent>
  <xr:revisionPtr revIDLastSave="0" documentId="8_{48D1A5C3-5D4E-48EE-98B5-CDC6DB1DA545}" xr6:coauthVersionLast="47" xr6:coauthVersionMax="47" xr10:uidLastSave="{00000000-0000-0000-0000-000000000000}"/>
  <bookViews>
    <workbookView xWindow="-108" yWindow="-108" windowWidth="23256" windowHeight="12456" activeTab="3" xr2:uid="{DB28BAD8-AB66-42C5-9A92-A33C61C1E278}"/>
  </bookViews>
  <sheets>
    <sheet name="Dom. Residente" sheetId="3" r:id="rId1"/>
    <sheet name="Altre Tipologie" sheetId="5" r:id="rId2"/>
    <sheet name="Dati Bolletta" sheetId="1" r:id="rId3"/>
    <sheet name="Anagrafica Ammistratore" sheetId="2" r:id="rId4"/>
    <sheet name="Fasce D. Residente" sheetId="6" state="hidden" r:id="rId5"/>
    <sheet name="Fasce D.NON Resid" sheetId="7" state="hidden" r:id="rId6"/>
    <sheet name="Fasce Industr piccoli" sheetId="8" state="hidden" r:id="rId7"/>
    <sheet name="Fasce Art. piccoli" sheetId="9" state="hidden" r:id="rId8"/>
    <sheet name="Fasce Agricolo Zootec" sheetId="10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N6" i="2"/>
  <c r="N7" i="2"/>
  <c r="N8" i="2"/>
  <c r="N9" i="2"/>
  <c r="N10" i="2"/>
  <c r="N11" i="2"/>
  <c r="G5" i="2" l="1"/>
  <c r="G6" i="2"/>
  <c r="G7" i="2"/>
  <c r="G8" i="2"/>
  <c r="G9" i="2"/>
  <c r="G10" i="2"/>
  <c r="G11" i="2"/>
  <c r="G4" i="2"/>
  <c r="C5" i="2" l="1"/>
  <c r="C6" i="2"/>
  <c r="C7" i="2"/>
  <c r="C8" i="2"/>
  <c r="C9" i="2"/>
  <c r="C10" i="2"/>
  <c r="C11" i="2"/>
  <c r="C4" i="2"/>
  <c r="L6" i="2" l="1"/>
  <c r="L7" i="2"/>
  <c r="L8" i="2"/>
  <c r="L9" i="2"/>
  <c r="L10" i="2"/>
  <c r="L11" i="2"/>
  <c r="K16" i="3" l="1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E25" i="2" l="1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21" i="2"/>
  <c r="E21" i="2" s="1"/>
  <c r="D22" i="2"/>
  <c r="E22" i="2" s="1"/>
  <c r="D23" i="2"/>
  <c r="E23" i="2" s="1"/>
  <c r="D24" i="2"/>
  <c r="E24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20" i="2"/>
  <c r="E20" i="2" s="1"/>
  <c r="B15" i="2" l="1"/>
  <c r="M6" i="2"/>
  <c r="M7" i="2"/>
  <c r="M8" i="2"/>
  <c r="M9" i="2"/>
  <c r="M10" i="2"/>
  <c r="M11" i="2"/>
  <c r="M12" i="2"/>
  <c r="K4" i="2"/>
  <c r="L4" i="2" s="1"/>
  <c r="M4" i="2" s="1"/>
  <c r="K5" i="2"/>
  <c r="L5" i="2" s="1"/>
  <c r="M5" i="2" s="1"/>
  <c r="K6" i="2"/>
  <c r="K7" i="2"/>
  <c r="K8" i="2"/>
  <c r="K9" i="2"/>
  <c r="K10" i="2"/>
  <c r="K11" i="2"/>
  <c r="K3" i="2"/>
  <c r="L3" i="2" s="1"/>
  <c r="M3" i="2" s="1"/>
  <c r="D4" i="1"/>
  <c r="E3" i="5" a="1"/>
  <c r="E3" i="5" s="1"/>
  <c r="T3" i="5" s="1" a="1"/>
  <c r="T3" i="5" s="1"/>
  <c r="E4" i="5" a="1"/>
  <c r="E4" i="5" s="1"/>
  <c r="E5" i="5" a="1"/>
  <c r="E5" i="5" s="1"/>
  <c r="E6" i="5" a="1"/>
  <c r="E6" i="5" s="1"/>
  <c r="W6" i="5" s="1" a="1"/>
  <c r="W6" i="5" s="1"/>
  <c r="E7" i="5" a="1"/>
  <c r="E7" i="5" s="1"/>
  <c r="E8" i="5" a="1"/>
  <c r="E8" i="5" s="1"/>
  <c r="E9" i="5" a="1"/>
  <c r="E9" i="5" s="1"/>
  <c r="E10" i="5" a="1"/>
  <c r="E10" i="5" s="1"/>
  <c r="E11" i="5" a="1"/>
  <c r="E11" i="5" s="1"/>
  <c r="E12" i="5" a="1"/>
  <c r="E12" i="5" s="1"/>
  <c r="E13" i="5" a="1"/>
  <c r="E13" i="5" s="1"/>
  <c r="R13" i="5" s="1" a="1"/>
  <c r="R13" i="5" s="1"/>
  <c r="E14" i="5" a="1"/>
  <c r="E14" i="5" s="1"/>
  <c r="E15" i="5" a="1"/>
  <c r="E15" i="5" s="1"/>
  <c r="E16" i="5" a="1"/>
  <c r="E16" i="5" s="1"/>
  <c r="E17" i="5" a="1"/>
  <c r="E17" i="5" s="1"/>
  <c r="E18" i="5" a="1"/>
  <c r="E18" i="5" s="1"/>
  <c r="E19" i="5" a="1"/>
  <c r="E19" i="5" s="1"/>
  <c r="E20" i="5" a="1"/>
  <c r="E20" i="5" s="1"/>
  <c r="E21" i="5" a="1"/>
  <c r="E21" i="5" s="1"/>
  <c r="E22" i="5" a="1"/>
  <c r="E22" i="5" s="1"/>
  <c r="R22" i="5" s="1" a="1"/>
  <c r="R22" i="5" s="1"/>
  <c r="E23" i="5" a="1"/>
  <c r="E23" i="5" s="1"/>
  <c r="E24" i="5" a="1"/>
  <c r="E24" i="5" s="1"/>
  <c r="E25" i="5" a="1"/>
  <c r="E25" i="5" s="1"/>
  <c r="E26" i="5" a="1"/>
  <c r="E26" i="5" s="1"/>
  <c r="E27" i="5" a="1"/>
  <c r="E27" i="5" s="1"/>
  <c r="E28" i="5" a="1"/>
  <c r="E28" i="5" s="1"/>
  <c r="E29" i="5" a="1"/>
  <c r="E29" i="5" s="1"/>
  <c r="E30" i="5" a="1"/>
  <c r="E30" i="5" s="1"/>
  <c r="E31" i="5" a="1"/>
  <c r="E31" i="5" s="1"/>
  <c r="R31" i="5" s="1" a="1"/>
  <c r="R31" i="5" s="1"/>
  <c r="E32" i="5" a="1"/>
  <c r="E32" i="5" s="1"/>
  <c r="E33" i="5" a="1"/>
  <c r="E33" i="5" s="1"/>
  <c r="E34" i="5" a="1"/>
  <c r="E34" i="5" s="1"/>
  <c r="E35" i="5" a="1"/>
  <c r="E35" i="5" s="1"/>
  <c r="E36" i="5" a="1"/>
  <c r="E36" i="5" s="1"/>
  <c r="E37" i="5" a="1"/>
  <c r="E37" i="5" s="1"/>
  <c r="E38" i="5" a="1"/>
  <c r="E38" i="5" s="1"/>
  <c r="E39" i="5" a="1"/>
  <c r="E39" i="5" s="1"/>
  <c r="E40" i="5" a="1"/>
  <c r="E40" i="5" s="1"/>
  <c r="R40" i="5" s="1" a="1"/>
  <c r="R40" i="5" s="1"/>
  <c r="E41" i="5" a="1"/>
  <c r="E41" i="5" s="1"/>
  <c r="E42" i="5" a="1"/>
  <c r="E42" i="5" s="1"/>
  <c r="E43" i="5" a="1"/>
  <c r="E43" i="5" s="1"/>
  <c r="E44" i="5" a="1"/>
  <c r="E44" i="5" s="1"/>
  <c r="E45" i="5" a="1"/>
  <c r="E45" i="5" s="1"/>
  <c r="E46" i="5" a="1"/>
  <c r="E46" i="5" s="1"/>
  <c r="E47" i="5" a="1"/>
  <c r="E47" i="5" s="1"/>
  <c r="E48" i="5" a="1"/>
  <c r="E48" i="5" s="1"/>
  <c r="E49" i="5" a="1"/>
  <c r="E49" i="5" s="1"/>
  <c r="M49" i="5" s="1" a="1"/>
  <c r="M49" i="5" s="1"/>
  <c r="E50" i="5" a="1"/>
  <c r="E50" i="5" s="1"/>
  <c r="E51" i="5" a="1"/>
  <c r="E51" i="5" s="1"/>
  <c r="E2" i="5" a="1"/>
  <c r="E2" i="5" s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2" i="3"/>
  <c r="G3" i="2"/>
  <c r="E3" i="2"/>
  <c r="C3" i="2"/>
  <c r="T51" i="5" l="1" a="1"/>
  <c r="T51" i="5" s="1"/>
  <c r="U51" i="5" a="1"/>
  <c r="U51" i="5" s="1"/>
  <c r="N51" i="5" a="1"/>
  <c r="N51" i="5" s="1"/>
  <c r="R51" i="5" a="1"/>
  <c r="R51" i="5" s="1"/>
  <c r="O51" i="5" a="1"/>
  <c r="O51" i="5" s="1"/>
  <c r="M51" i="5" a="1"/>
  <c r="M51" i="5" s="1"/>
  <c r="Q51" i="5" a="1"/>
  <c r="Q51" i="5" s="1"/>
  <c r="V51" i="5" a="1"/>
  <c r="V51" i="5" s="1"/>
  <c r="W51" i="5" a="1"/>
  <c r="W51" i="5" s="1"/>
  <c r="M33" i="3"/>
  <c r="M17" i="3"/>
  <c r="M40" i="3"/>
  <c r="M32" i="3"/>
  <c r="N32" i="3" s="1"/>
  <c r="M24" i="3"/>
  <c r="N16" i="3"/>
  <c r="O16" i="3" s="1"/>
  <c r="M16" i="3"/>
  <c r="P16" i="3" s="1"/>
  <c r="M50" i="3"/>
  <c r="M42" i="3"/>
  <c r="N42" i="3" s="1"/>
  <c r="M34" i="3"/>
  <c r="N26" i="3"/>
  <c r="O26" i="3" s="1"/>
  <c r="M26" i="3"/>
  <c r="M18" i="3"/>
  <c r="M49" i="3"/>
  <c r="N49" i="3" s="1"/>
  <c r="M41" i="3"/>
  <c r="M25" i="3"/>
  <c r="N25" i="3" s="1"/>
  <c r="O25" i="3" s="1"/>
  <c r="M48" i="3"/>
  <c r="M47" i="3"/>
  <c r="N47" i="3" s="1"/>
  <c r="M39" i="3"/>
  <c r="N39" i="3" s="1"/>
  <c r="O39" i="3" s="1"/>
  <c r="M31" i="3"/>
  <c r="N31" i="3" s="1"/>
  <c r="M23" i="3"/>
  <c r="N23" i="3" s="1"/>
  <c r="O23" i="3" s="1"/>
  <c r="M44" i="3"/>
  <c r="M36" i="3"/>
  <c r="N36" i="3" s="1"/>
  <c r="M28" i="3"/>
  <c r="M20" i="3"/>
  <c r="N20" i="3" s="1"/>
  <c r="M46" i="3"/>
  <c r="M38" i="3"/>
  <c r="N38" i="3" s="1"/>
  <c r="M30" i="3"/>
  <c r="M22" i="3"/>
  <c r="N22" i="3" s="1"/>
  <c r="M45" i="3"/>
  <c r="N45" i="3" s="1"/>
  <c r="O45" i="3" s="1"/>
  <c r="M37" i="3"/>
  <c r="M29" i="3"/>
  <c r="M21" i="3"/>
  <c r="M51" i="3"/>
  <c r="N51" i="3" s="1"/>
  <c r="M43" i="3"/>
  <c r="N43" i="3" s="1"/>
  <c r="O43" i="3" s="1"/>
  <c r="M35" i="3"/>
  <c r="M27" i="3"/>
  <c r="M19" i="3"/>
  <c r="M15" i="3"/>
  <c r="M10" i="3"/>
  <c r="N10" i="3" s="1"/>
  <c r="M13" i="3"/>
  <c r="N13" i="3" s="1"/>
  <c r="O13" i="3" s="1"/>
  <c r="M12" i="3"/>
  <c r="N12" i="3"/>
  <c r="M3" i="3"/>
  <c r="N3" i="3" s="1"/>
  <c r="M9" i="3"/>
  <c r="N9" i="3"/>
  <c r="O9" i="3" s="1"/>
  <c r="M8" i="3"/>
  <c r="N8" i="3" s="1"/>
  <c r="O8" i="3" s="1"/>
  <c r="M4" i="3"/>
  <c r="N4" i="3" s="1"/>
  <c r="M7" i="3"/>
  <c r="N7" i="3" s="1"/>
  <c r="O7" i="3" s="1"/>
  <c r="M5" i="3"/>
  <c r="N5" i="3" s="1"/>
  <c r="M11" i="3"/>
  <c r="M14" i="3"/>
  <c r="N14" i="3" s="1"/>
  <c r="M6" i="3"/>
  <c r="N6" i="3" s="1"/>
  <c r="O6" i="3" s="1"/>
  <c r="M2" i="3"/>
  <c r="N2" i="3" s="1"/>
  <c r="M13" i="2"/>
  <c r="B17" i="2" s="1"/>
  <c r="M3" i="5" a="1"/>
  <c r="M3" i="5" s="1"/>
  <c r="N3" i="5" s="1" a="1"/>
  <c r="N3" i="5" s="1"/>
  <c r="T6" i="5" a="1"/>
  <c r="T6" i="5" s="1"/>
  <c r="U6" i="5" s="1" a="1"/>
  <c r="U6" i="5" s="1"/>
  <c r="Q6" i="5" a="1"/>
  <c r="Q6" i="5" s="1"/>
  <c r="R6" i="5" s="1" a="1"/>
  <c r="R6" i="5" s="1"/>
  <c r="U3" i="5" a="1"/>
  <c r="U3" i="5" s="1"/>
  <c r="V3" i="5" s="1" a="1"/>
  <c r="V3" i="5" s="1"/>
  <c r="AA3" i="5" s="1"/>
  <c r="Q3" i="5" a="1"/>
  <c r="Q3" i="5" s="1"/>
  <c r="W7" i="5" a="1"/>
  <c r="W7" i="5" s="1"/>
  <c r="M13" i="5" a="1"/>
  <c r="M13" i="5" s="1"/>
  <c r="X6" i="5" a="1"/>
  <c r="X6" i="5" s="1"/>
  <c r="AB6" i="5" s="1"/>
  <c r="M6" i="5" a="1"/>
  <c r="M6" i="5" s="1"/>
  <c r="W5" i="5" a="1"/>
  <c r="W5" i="5" s="1"/>
  <c r="X5" i="5" s="1" a="1"/>
  <c r="X5" i="5" s="1"/>
  <c r="T5" i="5" a="1"/>
  <c r="T5" i="5" s="1"/>
  <c r="Q5" i="5" a="1"/>
  <c r="Q5" i="5" s="1"/>
  <c r="R5" i="5" s="1" a="1"/>
  <c r="R5" i="5" s="1"/>
  <c r="M5" i="5" a="1"/>
  <c r="M5" i="5" s="1"/>
  <c r="R3" i="5" a="1"/>
  <c r="R3" i="5" s="1"/>
  <c r="M7" i="5" a="1"/>
  <c r="M7" i="5" s="1"/>
  <c r="Q7" i="5" a="1"/>
  <c r="Q7" i="5" s="1"/>
  <c r="R7" i="5" s="1" a="1"/>
  <c r="R7" i="5" s="1"/>
  <c r="T7" i="5" a="1"/>
  <c r="T7" i="5" s="1"/>
  <c r="U7" i="5" s="1" a="1"/>
  <c r="U7" i="5" s="1"/>
  <c r="W4" i="5" a="1"/>
  <c r="W4" i="5" s="1"/>
  <c r="X4" i="5" s="1" a="1"/>
  <c r="X4" i="5" s="1"/>
  <c r="W3" i="5" a="1"/>
  <c r="W3" i="5" s="1"/>
  <c r="M31" i="5" a="1"/>
  <c r="M31" i="5" s="1"/>
  <c r="M4" i="5" a="1"/>
  <c r="M4" i="5" s="1"/>
  <c r="Q4" i="5" a="1"/>
  <c r="Q4" i="5" s="1"/>
  <c r="R4" i="5" a="1"/>
  <c r="R4" i="5" s="1"/>
  <c r="T4" i="5" a="1"/>
  <c r="T4" i="5" s="1"/>
  <c r="U4" i="5" s="1" a="1"/>
  <c r="U4" i="5" s="1"/>
  <c r="T32" i="5" a="1"/>
  <c r="T32" i="5" s="1"/>
  <c r="Q49" i="5" a="1"/>
  <c r="Q49" i="5" s="1"/>
  <c r="W40" i="5" a="1"/>
  <c r="W40" i="5" s="1"/>
  <c r="X40" i="5" s="1" a="1"/>
  <c r="X40" i="5" s="1"/>
  <c r="AB40" i="5" s="1"/>
  <c r="Q40" i="5" a="1"/>
  <c r="Q40" i="5" s="1"/>
  <c r="S40" i="5" s="1" a="1"/>
  <c r="S40" i="5" s="1"/>
  <c r="Z40" i="5" s="1"/>
  <c r="M40" i="5" a="1"/>
  <c r="M40" i="5" s="1"/>
  <c r="Q31" i="5" a="1"/>
  <c r="Q31" i="5" s="1"/>
  <c r="S31" i="5" s="1" a="1"/>
  <c r="S31" i="5" s="1"/>
  <c r="Z31" i="5" s="1"/>
  <c r="Q22" i="5" a="1"/>
  <c r="Q22" i="5" s="1"/>
  <c r="S22" i="5" s="1" a="1"/>
  <c r="S22" i="5" s="1"/>
  <c r="Z22" i="5" s="1"/>
  <c r="M22" i="5" a="1"/>
  <c r="M22" i="5" s="1"/>
  <c r="Q13" i="5" a="1"/>
  <c r="Q13" i="5" s="1"/>
  <c r="S13" i="5" s="1" a="1"/>
  <c r="S13" i="5" s="1"/>
  <c r="Z13" i="5" s="1"/>
  <c r="Q29" i="5" a="1"/>
  <c r="Q29" i="5" s="1"/>
  <c r="T29" i="5" a="1"/>
  <c r="T29" i="5" s="1"/>
  <c r="R29" i="5" a="1"/>
  <c r="R29" i="5" s="1"/>
  <c r="M29" i="5" a="1"/>
  <c r="M29" i="5" s="1"/>
  <c r="W29" i="5" a="1"/>
  <c r="W29" i="5" s="1"/>
  <c r="X29" i="5" s="1" a="1"/>
  <c r="X29" i="5" s="1"/>
  <c r="N29" i="5" a="1"/>
  <c r="N29" i="5" s="1"/>
  <c r="T44" i="5" a="1"/>
  <c r="T44" i="5" s="1"/>
  <c r="W44" i="5" a="1"/>
  <c r="W44" i="5" s="1"/>
  <c r="R44" i="5" a="1"/>
  <c r="R44" i="5" s="1"/>
  <c r="Q44" i="5" a="1"/>
  <c r="Q44" i="5" s="1"/>
  <c r="N44" i="5" a="1"/>
  <c r="N44" i="5" s="1"/>
  <c r="M44" i="5" a="1"/>
  <c r="M44" i="5" s="1"/>
  <c r="T39" i="5" a="1"/>
  <c r="T39" i="5" s="1"/>
  <c r="U39" i="5" s="1" a="1"/>
  <c r="U39" i="5" s="1"/>
  <c r="V39" i="5" s="1" a="1"/>
  <c r="V39" i="5" s="1"/>
  <c r="W39" i="5" a="1"/>
  <c r="W39" i="5" s="1"/>
  <c r="X39" i="5" s="1" a="1"/>
  <c r="X39" i="5" s="1"/>
  <c r="Q39" i="5" a="1"/>
  <c r="Q39" i="5" s="1"/>
  <c r="M39" i="5" a="1"/>
  <c r="M39" i="5" s="1"/>
  <c r="T17" i="5" a="1"/>
  <c r="T17" i="5" s="1"/>
  <c r="W17" i="5" a="1"/>
  <c r="W17" i="5" s="1"/>
  <c r="X17" i="5" s="1" a="1"/>
  <c r="X17" i="5" s="1"/>
  <c r="R17" i="5" a="1"/>
  <c r="R17" i="5" s="1"/>
  <c r="U17" i="5" a="1"/>
  <c r="U17" i="5" s="1"/>
  <c r="Q17" i="5" a="1"/>
  <c r="Q17" i="5" s="1"/>
  <c r="M17" i="5" a="1"/>
  <c r="M17" i="5" s="1"/>
  <c r="W12" i="5" a="1"/>
  <c r="W12" i="5" s="1"/>
  <c r="X12" i="5" s="1" a="1"/>
  <c r="X12" i="5" s="1"/>
  <c r="T12" i="5" a="1"/>
  <c r="T12" i="5" s="1"/>
  <c r="U12" i="5" s="1" a="1"/>
  <c r="U12" i="5" s="1"/>
  <c r="V12" i="5" s="1" a="1"/>
  <c r="V12" i="5" s="1"/>
  <c r="Q12" i="5" a="1"/>
  <c r="Q12" i="5" s="1"/>
  <c r="M12" i="5" a="1"/>
  <c r="M12" i="5" s="1"/>
  <c r="W30" i="5" a="1"/>
  <c r="W30" i="5" s="1"/>
  <c r="X30" i="5" s="1" a="1"/>
  <c r="X30" i="5" s="1"/>
  <c r="T30" i="5" a="1"/>
  <c r="T30" i="5" s="1"/>
  <c r="U30" i="5" s="1" a="1"/>
  <c r="U30" i="5" s="1"/>
  <c r="V30" i="5" s="1" a="1"/>
  <c r="V30" i="5" s="1"/>
  <c r="Q30" i="5" a="1"/>
  <c r="Q30" i="5" s="1"/>
  <c r="M30" i="5" a="1"/>
  <c r="M30" i="5" s="1"/>
  <c r="W11" i="5" a="1"/>
  <c r="W11" i="5" s="1"/>
  <c r="X11" i="5" s="1" a="1"/>
  <c r="X11" i="5" s="1"/>
  <c r="Q11" i="5" a="1"/>
  <c r="Q11" i="5" s="1"/>
  <c r="T11" i="5" a="1"/>
  <c r="T11" i="5" s="1"/>
  <c r="R11" i="5" a="1"/>
  <c r="R11" i="5" s="1"/>
  <c r="M11" i="5" a="1"/>
  <c r="M11" i="5" s="1"/>
  <c r="U11" i="5" a="1"/>
  <c r="U11" i="5" s="1"/>
  <c r="R49" i="5" a="1"/>
  <c r="R49" i="5" s="1"/>
  <c r="W38" i="5" a="1"/>
  <c r="W38" i="5" s="1"/>
  <c r="X38" i="5" s="1" a="1"/>
  <c r="X38" i="5" s="1"/>
  <c r="Q38" i="5" a="1"/>
  <c r="Q38" i="5" s="1"/>
  <c r="T38" i="5" a="1"/>
  <c r="T38" i="5" s="1"/>
  <c r="U38" i="5" s="1" a="1"/>
  <c r="U38" i="5" s="1"/>
  <c r="V38" i="5" s="1" a="1"/>
  <c r="V38" i="5" s="1"/>
  <c r="R38" i="5" a="1"/>
  <c r="R38" i="5" s="1"/>
  <c r="M38" i="5" a="1"/>
  <c r="M38" i="5" s="1"/>
  <c r="W48" i="5" a="1"/>
  <c r="W48" i="5" s="1"/>
  <c r="T48" i="5" a="1"/>
  <c r="T48" i="5" s="1"/>
  <c r="U48" i="5" a="1"/>
  <c r="U48" i="5" s="1"/>
  <c r="Q48" i="5" a="1"/>
  <c r="Q48" i="5" s="1"/>
  <c r="M48" i="5" a="1"/>
  <c r="M48" i="5" s="1"/>
  <c r="W26" i="5" a="1"/>
  <c r="W26" i="5" s="1"/>
  <c r="X26" i="5" s="1" a="1"/>
  <c r="X26" i="5" s="1"/>
  <c r="T26" i="5" a="1"/>
  <c r="T26" i="5" s="1"/>
  <c r="R26" i="5" a="1"/>
  <c r="R26" i="5" s="1"/>
  <c r="U26" i="5" a="1"/>
  <c r="U26" i="5" s="1"/>
  <c r="Q26" i="5" a="1"/>
  <c r="Q26" i="5" s="1"/>
  <c r="M26" i="5" a="1"/>
  <c r="M26" i="5" s="1"/>
  <c r="T21" i="5" a="1"/>
  <c r="T21" i="5" s="1"/>
  <c r="U21" i="5" a="1"/>
  <c r="U21" i="5" s="1"/>
  <c r="R21" i="5" a="1"/>
  <c r="R21" i="5" s="1"/>
  <c r="Q21" i="5" a="1"/>
  <c r="Q21" i="5" s="1"/>
  <c r="W21" i="5" a="1"/>
  <c r="W21" i="5" s="1"/>
  <c r="X21" i="5" s="1" a="1"/>
  <c r="X21" i="5" s="1"/>
  <c r="M21" i="5" a="1"/>
  <c r="M21" i="5" s="1"/>
  <c r="T35" i="5" a="1"/>
  <c r="T35" i="5" s="1"/>
  <c r="W35" i="5" a="1"/>
  <c r="W35" i="5" s="1"/>
  <c r="R35" i="5" a="1"/>
  <c r="R35" i="5" s="1"/>
  <c r="U35" i="5" a="1"/>
  <c r="U35" i="5" s="1"/>
  <c r="Q35" i="5" a="1"/>
  <c r="Q35" i="5" s="1"/>
  <c r="M35" i="5" a="1"/>
  <c r="M35" i="5" s="1"/>
  <c r="W50" i="5" a="1"/>
  <c r="W50" i="5" s="1"/>
  <c r="X50" i="5" s="1" a="1"/>
  <c r="X50" i="5" s="1"/>
  <c r="R50" i="5" a="1"/>
  <c r="R50" i="5" s="1"/>
  <c r="Q50" i="5" a="1"/>
  <c r="Q50" i="5" s="1"/>
  <c r="M50" i="5" a="1"/>
  <c r="M50" i="5" s="1"/>
  <c r="T50" i="5" a="1"/>
  <c r="T50" i="5" s="1"/>
  <c r="U50" i="5" s="1" a="1"/>
  <c r="U50" i="5" s="1"/>
  <c r="W47" i="5" a="1"/>
  <c r="W47" i="5" s="1"/>
  <c r="X47" i="5" s="1" a="1"/>
  <c r="X47" i="5" s="1"/>
  <c r="Q47" i="5" a="1"/>
  <c r="Q47" i="5" s="1"/>
  <c r="T47" i="5" a="1"/>
  <c r="T47" i="5" s="1"/>
  <c r="R47" i="5" a="1"/>
  <c r="R47" i="5" s="1"/>
  <c r="N47" i="5" a="1"/>
  <c r="N47" i="5" s="1"/>
  <c r="M47" i="5" a="1"/>
  <c r="M47" i="5" s="1"/>
  <c r="N41" i="5" a="1"/>
  <c r="N41" i="5" s="1"/>
  <c r="O41" i="5" s="1" a="1"/>
  <c r="O41" i="5" s="1"/>
  <c r="W20" i="5" a="1"/>
  <c r="W20" i="5" s="1"/>
  <c r="X20" i="5" s="1" a="1"/>
  <c r="X20" i="5" s="1"/>
  <c r="Q20" i="5" a="1"/>
  <c r="Q20" i="5" s="1"/>
  <c r="T20" i="5" a="1"/>
  <c r="T20" i="5" s="1"/>
  <c r="U20" i="5" s="1" a="1"/>
  <c r="U20" i="5" s="1"/>
  <c r="V20" i="5" s="1" a="1"/>
  <c r="V20" i="5" s="1"/>
  <c r="N20" i="5" a="1"/>
  <c r="N20" i="5" s="1"/>
  <c r="M20" i="5" a="1"/>
  <c r="M20" i="5" s="1"/>
  <c r="T43" i="5" a="1"/>
  <c r="T43" i="5" s="1"/>
  <c r="W43" i="5" a="1"/>
  <c r="W43" i="5" s="1"/>
  <c r="X43" i="5" s="1" a="1"/>
  <c r="X43" i="5" s="1"/>
  <c r="U43" i="5" a="1"/>
  <c r="U43" i="5" s="1"/>
  <c r="T34" i="5" a="1"/>
  <c r="T34" i="5" s="1"/>
  <c r="W34" i="5" a="1"/>
  <c r="W34" i="5" s="1"/>
  <c r="R34" i="5" a="1"/>
  <c r="R34" i="5" s="1"/>
  <c r="U34" i="5" a="1"/>
  <c r="U34" i="5" s="1"/>
  <c r="T25" i="5" a="1"/>
  <c r="T25" i="5" s="1"/>
  <c r="R25" i="5" a="1"/>
  <c r="R25" i="5" s="1"/>
  <c r="W25" i="5" a="1"/>
  <c r="W25" i="5" s="1"/>
  <c r="X25" i="5" s="1" a="1"/>
  <c r="X25" i="5" s="1"/>
  <c r="U25" i="5" a="1"/>
  <c r="U25" i="5" s="1"/>
  <c r="T16" i="5" a="1"/>
  <c r="T16" i="5" s="1"/>
  <c r="U16" i="5" s="1" a="1"/>
  <c r="U16" i="5" s="1"/>
  <c r="W16" i="5" a="1"/>
  <c r="W16" i="5" s="1"/>
  <c r="N49" i="5" a="1"/>
  <c r="N49" i="5" s="1"/>
  <c r="N22" i="5" a="1"/>
  <c r="N22" i="5" s="1"/>
  <c r="W32" i="5" a="1"/>
  <c r="W32" i="5" s="1"/>
  <c r="X32" i="5" s="1" a="1"/>
  <c r="X32" i="5" s="1"/>
  <c r="W33" i="5" a="1"/>
  <c r="W33" i="5" s="1"/>
  <c r="X33" i="5" s="1" a="1"/>
  <c r="X33" i="5" s="1"/>
  <c r="T33" i="5" a="1"/>
  <c r="T33" i="5" s="1"/>
  <c r="U33" i="5" a="1"/>
  <c r="U33" i="5" s="1"/>
  <c r="Q33" i="5" a="1"/>
  <c r="Q33" i="5" s="1"/>
  <c r="W24" i="5" a="1"/>
  <c r="W24" i="5" s="1"/>
  <c r="X24" i="5" s="1" a="1"/>
  <c r="X24" i="5" s="1"/>
  <c r="T24" i="5" a="1"/>
  <c r="T24" i="5" s="1"/>
  <c r="U24" i="5" s="1" a="1"/>
  <c r="U24" i="5" s="1"/>
  <c r="Q24" i="5" a="1"/>
  <c r="Q24" i="5" s="1"/>
  <c r="W15" i="5" a="1"/>
  <c r="W15" i="5" s="1"/>
  <c r="X15" i="5" s="1" a="1"/>
  <c r="X15" i="5" s="1"/>
  <c r="T15" i="5" a="1"/>
  <c r="T15" i="5" s="1"/>
  <c r="U15" i="5" s="1" a="1"/>
  <c r="U15" i="5" s="1"/>
  <c r="V15" i="5" s="1" a="1"/>
  <c r="V15" i="5" s="1"/>
  <c r="Q15" i="5" a="1"/>
  <c r="Q15" i="5" s="1"/>
  <c r="M43" i="5" a="1"/>
  <c r="M43" i="5" s="1"/>
  <c r="M34" i="5" a="1"/>
  <c r="M34" i="5" s="1"/>
  <c r="M25" i="5" a="1"/>
  <c r="M25" i="5" s="1"/>
  <c r="M16" i="5" a="1"/>
  <c r="M16" i="5" s="1"/>
  <c r="Q45" i="5" a="1"/>
  <c r="Q45" i="5" s="1"/>
  <c r="Q36" i="5" a="1"/>
  <c r="Q36" i="5" s="1"/>
  <c r="Q27" i="5" a="1"/>
  <c r="Q27" i="5" s="1"/>
  <c r="Q18" i="5" a="1"/>
  <c r="Q18" i="5" s="1"/>
  <c r="R18" i="5" s="1" a="1"/>
  <c r="R18" i="5" s="1"/>
  <c r="Q9" i="5" a="1"/>
  <c r="Q9" i="5" s="1"/>
  <c r="R9" i="5" s="1" a="1"/>
  <c r="R9" i="5" s="1"/>
  <c r="R33" i="5" a="1"/>
  <c r="R33" i="5" s="1"/>
  <c r="R24" i="5" a="1"/>
  <c r="R24" i="5" s="1"/>
  <c r="T23" i="5" a="1"/>
  <c r="T23" i="5" s="1"/>
  <c r="W46" i="5" a="1"/>
  <c r="W46" i="5" s="1"/>
  <c r="X46" i="5" s="1" a="1"/>
  <c r="X46" i="5" s="1"/>
  <c r="Q46" i="5" a="1"/>
  <c r="Q46" i="5" s="1"/>
  <c r="T46" i="5" a="1"/>
  <c r="T46" i="5" s="1"/>
  <c r="U46" i="5" s="1" a="1"/>
  <c r="U46" i="5" s="1"/>
  <c r="W41" i="5" a="1"/>
  <c r="W41" i="5" s="1"/>
  <c r="X41" i="5" s="1" a="1"/>
  <c r="X41" i="5" s="1"/>
  <c r="R41" i="5" a="1"/>
  <c r="R41" i="5" s="1"/>
  <c r="W37" i="5" a="1"/>
  <c r="W37" i="5" s="1"/>
  <c r="X37" i="5" s="1" a="1"/>
  <c r="X37" i="5" s="1"/>
  <c r="U37" i="5" a="1"/>
  <c r="U37" i="5" s="1"/>
  <c r="Q37" i="5" a="1"/>
  <c r="Q37" i="5" s="1"/>
  <c r="T37" i="5" a="1"/>
  <c r="T37" i="5" s="1"/>
  <c r="U32" i="5" a="1"/>
  <c r="U32" i="5" s="1"/>
  <c r="W28" i="5" a="1"/>
  <c r="W28" i="5" s="1"/>
  <c r="X28" i="5" s="1" a="1"/>
  <c r="X28" i="5" s="1"/>
  <c r="Q28" i="5" a="1"/>
  <c r="Q28" i="5" s="1"/>
  <c r="N28" i="5" a="1"/>
  <c r="N28" i="5" s="1"/>
  <c r="T28" i="5" a="1"/>
  <c r="T28" i="5" s="1"/>
  <c r="W23" i="5" a="1"/>
  <c r="W23" i="5" s="1"/>
  <c r="W19" i="5" a="1"/>
  <c r="W19" i="5" s="1"/>
  <c r="U19" i="5" a="1"/>
  <c r="U19" i="5" s="1"/>
  <c r="Q19" i="5" a="1"/>
  <c r="Q19" i="5" s="1"/>
  <c r="N19" i="5" a="1"/>
  <c r="N19" i="5" s="1"/>
  <c r="O19" i="5" s="1" a="1"/>
  <c r="O19" i="5" s="1"/>
  <c r="T19" i="5" a="1"/>
  <c r="T19" i="5" s="1"/>
  <c r="W14" i="5" a="1"/>
  <c r="W14" i="5" s="1"/>
  <c r="X14" i="5" s="1" a="1"/>
  <c r="X14" i="5" s="1"/>
  <c r="W10" i="5" a="1"/>
  <c r="W10" i="5" s="1"/>
  <c r="X10" i="5" s="1" a="1"/>
  <c r="X10" i="5" s="1"/>
  <c r="Q10" i="5" a="1"/>
  <c r="Q10" i="5" s="1"/>
  <c r="T10" i="5" a="1"/>
  <c r="T10" i="5" s="1"/>
  <c r="U10" i="5" s="1" a="1"/>
  <c r="U10" i="5" s="1"/>
  <c r="M42" i="5" a="1"/>
  <c r="M42" i="5" s="1"/>
  <c r="M33" i="5" a="1"/>
  <c r="M33" i="5" s="1"/>
  <c r="M24" i="5" a="1"/>
  <c r="M24" i="5" s="1"/>
  <c r="M15" i="5" a="1"/>
  <c r="M15" i="5" s="1"/>
  <c r="N40" i="5" a="1"/>
  <c r="N40" i="5" s="1"/>
  <c r="N13" i="5" a="1"/>
  <c r="N13" i="5" s="1"/>
  <c r="O28" i="5" a="1"/>
  <c r="O28" i="5" s="1"/>
  <c r="T36" i="5" a="1"/>
  <c r="T36" i="5" s="1"/>
  <c r="W36" i="5" a="1"/>
  <c r="W36" i="5" s="1"/>
  <c r="W27" i="5" a="1"/>
  <c r="W27" i="5" s="1"/>
  <c r="X27" i="5" s="1" a="1"/>
  <c r="X27" i="5" s="1"/>
  <c r="T27" i="5" a="1"/>
  <c r="T27" i="5" s="1"/>
  <c r="U27" i="5" s="1" a="1"/>
  <c r="U27" i="5" s="1"/>
  <c r="R27" i="5" a="1"/>
  <c r="R27" i="5" s="1"/>
  <c r="U18" i="5" a="1"/>
  <c r="U18" i="5" s="1"/>
  <c r="T18" i="5" a="1"/>
  <c r="T18" i="5" s="1"/>
  <c r="W9" i="5" a="1"/>
  <c r="W9" i="5" s="1"/>
  <c r="X9" i="5" s="1" a="1"/>
  <c r="X9" i="5" s="1"/>
  <c r="T9" i="5" a="1"/>
  <c r="T9" i="5" s="1"/>
  <c r="M46" i="5" a="1"/>
  <c r="M46" i="5" s="1"/>
  <c r="M37" i="5" a="1"/>
  <c r="M37" i="5" s="1"/>
  <c r="M28" i="5" a="1"/>
  <c r="M28" i="5" s="1"/>
  <c r="M19" i="5" a="1"/>
  <c r="M19" i="5" s="1"/>
  <c r="M10" i="5" a="1"/>
  <c r="M10" i="5" s="1"/>
  <c r="N10" i="5" s="1" a="1"/>
  <c r="N10" i="5" s="1"/>
  <c r="N32" i="5" a="1"/>
  <c r="N32" i="5" s="1"/>
  <c r="O32" i="5" s="1" a="1"/>
  <c r="O32" i="5" s="1"/>
  <c r="N25" i="5" a="1"/>
  <c r="N25" i="5" s="1"/>
  <c r="N18" i="5" a="1"/>
  <c r="N18" i="5" s="1"/>
  <c r="O18" i="5" s="1" a="1"/>
  <c r="O18" i="5" s="1"/>
  <c r="O40" i="5" a="1"/>
  <c r="O40" i="5" s="1"/>
  <c r="O13" i="5" a="1"/>
  <c r="O13" i="5" s="1"/>
  <c r="Q43" i="5" a="1"/>
  <c r="Q43" i="5" s="1"/>
  <c r="R43" i="5" s="1" a="1"/>
  <c r="R43" i="5" s="1"/>
  <c r="Q34" i="5" a="1"/>
  <c r="Q34" i="5" s="1"/>
  <c r="Q25" i="5" a="1"/>
  <c r="Q25" i="5" s="1"/>
  <c r="Q16" i="5" a="1"/>
  <c r="Q16" i="5" s="1"/>
  <c r="T41" i="5" a="1"/>
  <c r="T41" i="5" s="1"/>
  <c r="U41" i="5" s="1" a="1"/>
  <c r="U41" i="5" s="1"/>
  <c r="T14" i="5" a="1"/>
  <c r="T14" i="5" s="1"/>
  <c r="W18" i="5" a="1"/>
  <c r="W18" i="5" s="1"/>
  <c r="W42" i="5" a="1"/>
  <c r="W42" i="5" s="1"/>
  <c r="T42" i="5" a="1"/>
  <c r="T42" i="5" s="1"/>
  <c r="U42" i="5" s="1" a="1"/>
  <c r="U42" i="5" s="1"/>
  <c r="Q42" i="5" a="1"/>
  <c r="Q42" i="5" s="1"/>
  <c r="W45" i="5" a="1"/>
  <c r="W45" i="5" s="1"/>
  <c r="T45" i="5" a="1"/>
  <c r="T45" i="5" s="1"/>
  <c r="R45" i="5" a="1"/>
  <c r="R45" i="5" s="1"/>
  <c r="W49" i="5" a="1"/>
  <c r="W49" i="5" s="1"/>
  <c r="X49" i="5" s="1" a="1"/>
  <c r="X49" i="5" s="1"/>
  <c r="T49" i="5" a="1"/>
  <c r="T49" i="5" s="1"/>
  <c r="T40" i="5" a="1"/>
  <c r="T40" i="5" s="1"/>
  <c r="U40" i="5" s="1" a="1"/>
  <c r="U40" i="5" s="1"/>
  <c r="W31" i="5" a="1"/>
  <c r="W31" i="5" s="1"/>
  <c r="T31" i="5" a="1"/>
  <c r="T31" i="5" s="1"/>
  <c r="U31" i="5" s="1" a="1"/>
  <c r="U31" i="5" s="1"/>
  <c r="U22" i="5" a="1"/>
  <c r="U22" i="5" s="1"/>
  <c r="T22" i="5" a="1"/>
  <c r="T22" i="5" s="1"/>
  <c r="W22" i="5" a="1"/>
  <c r="W22" i="5" s="1"/>
  <c r="W13" i="5" a="1"/>
  <c r="W13" i="5" s="1"/>
  <c r="X13" i="5" s="1" a="1"/>
  <c r="X13" i="5" s="1"/>
  <c r="T13" i="5" a="1"/>
  <c r="T13" i="5" s="1"/>
  <c r="M45" i="5" a="1"/>
  <c r="M45" i="5" s="1"/>
  <c r="N45" i="5" s="1" a="1"/>
  <c r="N45" i="5" s="1"/>
  <c r="M41" i="5" a="1"/>
  <c r="M41" i="5" s="1"/>
  <c r="M36" i="5" a="1"/>
  <c r="M36" i="5" s="1"/>
  <c r="M32" i="5" a="1"/>
  <c r="M32" i="5" s="1"/>
  <c r="M27" i="5" a="1"/>
  <c r="M27" i="5" s="1"/>
  <c r="N27" i="5" s="1" a="1"/>
  <c r="N27" i="5" s="1"/>
  <c r="M23" i="5" a="1"/>
  <c r="M23" i="5" s="1"/>
  <c r="M18" i="5" a="1"/>
  <c r="M18" i="5" s="1"/>
  <c r="M14" i="5" a="1"/>
  <c r="M14" i="5" s="1"/>
  <c r="M9" i="5" a="1"/>
  <c r="M9" i="5" s="1"/>
  <c r="N31" i="5" a="1"/>
  <c r="N31" i="5" s="1"/>
  <c r="O31" i="5" s="1" a="1"/>
  <c r="O31" i="5" s="1"/>
  <c r="N24" i="5" a="1"/>
  <c r="N24" i="5" s="1"/>
  <c r="Q41" i="5" a="1"/>
  <c r="Q41" i="5" s="1"/>
  <c r="Q32" i="5" a="1"/>
  <c r="Q32" i="5" s="1"/>
  <c r="Q23" i="5" a="1"/>
  <c r="Q23" i="5" s="1"/>
  <c r="Q14" i="5" a="1"/>
  <c r="Q14" i="5" s="1"/>
  <c r="R14" i="5" s="1" a="1"/>
  <c r="R14" i="5" s="1"/>
  <c r="M8" i="5" a="1"/>
  <c r="M8" i="5" s="1"/>
  <c r="W8" i="5" a="1"/>
  <c r="W8" i="5" s="1"/>
  <c r="T8" i="5" a="1"/>
  <c r="T8" i="5" s="1"/>
  <c r="U8" i="5" s="1" a="1"/>
  <c r="U8" i="5" s="1"/>
  <c r="Q8" i="5" a="1"/>
  <c r="Q8" i="5" s="1"/>
  <c r="R8" i="5" s="1" a="1"/>
  <c r="R8" i="5" s="1"/>
  <c r="O32" i="3" l="1"/>
  <c r="P32" i="3" s="1"/>
  <c r="P26" i="3"/>
  <c r="Q26" i="3" s="1"/>
  <c r="P45" i="3"/>
  <c r="Q45" i="3" s="1"/>
  <c r="N17" i="3"/>
  <c r="O17" i="3" s="1"/>
  <c r="P9" i="3"/>
  <c r="Q9" i="3" s="1"/>
  <c r="R9" i="3" s="1"/>
  <c r="P51" i="5" a="1"/>
  <c r="P51" i="5" s="1"/>
  <c r="Y51" i="5" s="1"/>
  <c r="O14" i="3"/>
  <c r="P14" i="3" s="1"/>
  <c r="Q14" i="3" s="1"/>
  <c r="R14" i="3" s="1"/>
  <c r="O2" i="3"/>
  <c r="Q2" i="3" s="1"/>
  <c r="R2" i="3" s="1"/>
  <c r="P2" i="3"/>
  <c r="O10" i="3"/>
  <c r="P21" i="3"/>
  <c r="O38" i="3"/>
  <c r="P38" i="3" s="1"/>
  <c r="Q38" i="3" s="1"/>
  <c r="R38" i="3" s="1"/>
  <c r="P31" i="3"/>
  <c r="O31" i="3"/>
  <c r="Q31" i="3" s="1"/>
  <c r="R31" i="3" s="1"/>
  <c r="P20" i="3"/>
  <c r="O20" i="3"/>
  <c r="O3" i="3"/>
  <c r="P3" i="3" s="1"/>
  <c r="Q3" i="3" s="1"/>
  <c r="R3" i="3" s="1"/>
  <c r="P6" i="3"/>
  <c r="Q6" i="3" s="1"/>
  <c r="R6" i="3" s="1"/>
  <c r="P40" i="3"/>
  <c r="P36" i="3"/>
  <c r="O36" i="3"/>
  <c r="O47" i="3"/>
  <c r="P47" i="3" s="1"/>
  <c r="O5" i="3"/>
  <c r="P43" i="3"/>
  <c r="Q43" i="3" s="1"/>
  <c r="R43" i="3" s="1"/>
  <c r="P25" i="3"/>
  <c r="P18" i="3"/>
  <c r="P22" i="3"/>
  <c r="O22" i="3"/>
  <c r="O42" i="3"/>
  <c r="P42" i="3" s="1"/>
  <c r="Q42" i="3" s="1"/>
  <c r="R42" i="3" s="1"/>
  <c r="O4" i="3"/>
  <c r="O51" i="3"/>
  <c r="P51" i="3" s="1"/>
  <c r="Q51" i="3" s="1"/>
  <c r="R51" i="3" s="1"/>
  <c r="P13" i="3"/>
  <c r="Q13" i="3" s="1"/>
  <c r="R13" i="3" s="1"/>
  <c r="N15" i="3"/>
  <c r="O15" i="3" s="1"/>
  <c r="N27" i="3"/>
  <c r="O27" i="3" s="1"/>
  <c r="N21" i="3"/>
  <c r="O21" i="3" s="1"/>
  <c r="N37" i="3"/>
  <c r="O37" i="3" s="1"/>
  <c r="P7" i="3"/>
  <c r="Q7" i="3" s="1"/>
  <c r="R7" i="3" s="1"/>
  <c r="P8" i="3"/>
  <c r="Q8" i="3" s="1"/>
  <c r="R8" i="3" s="1"/>
  <c r="P39" i="3"/>
  <c r="Q39" i="3" s="1"/>
  <c r="R39" i="3" s="1"/>
  <c r="O12" i="3"/>
  <c r="P12" i="3" s="1"/>
  <c r="N29" i="3"/>
  <c r="N48" i="3"/>
  <c r="N41" i="3"/>
  <c r="O41" i="3" s="1"/>
  <c r="N18" i="3"/>
  <c r="O18" i="3" s="1"/>
  <c r="N34" i="3"/>
  <c r="O34" i="3" s="1"/>
  <c r="P23" i="3"/>
  <c r="Q23" i="3" s="1"/>
  <c r="R23" i="3" s="1"/>
  <c r="N35" i="3"/>
  <c r="O35" i="3" s="1"/>
  <c r="N30" i="3"/>
  <c r="O30" i="3" s="1"/>
  <c r="N46" i="3"/>
  <c r="O46" i="3" s="1"/>
  <c r="N28" i="3"/>
  <c r="N44" i="3"/>
  <c r="O44" i="3" s="1"/>
  <c r="N50" i="3"/>
  <c r="N24" i="3"/>
  <c r="O24" i="3" s="1"/>
  <c r="N40" i="3"/>
  <c r="O40" i="3" s="1"/>
  <c r="N33" i="3"/>
  <c r="O33" i="3" s="1"/>
  <c r="N11" i="3"/>
  <c r="O11" i="3" s="1"/>
  <c r="P10" i="3"/>
  <c r="N19" i="3"/>
  <c r="O19" i="3" s="1"/>
  <c r="Q25" i="3"/>
  <c r="R25" i="3" s="1"/>
  <c r="Q21" i="3"/>
  <c r="R21" i="3" s="1"/>
  <c r="O49" i="3"/>
  <c r="Q16" i="3"/>
  <c r="R16" i="3" s="1"/>
  <c r="S51" i="5" a="1"/>
  <c r="S51" i="5" s="1"/>
  <c r="Z51" i="5" s="1"/>
  <c r="X51" i="5" a="1"/>
  <c r="X51" i="5" s="1"/>
  <c r="AB51" i="5" s="1"/>
  <c r="AA51" i="5"/>
  <c r="R45" i="3"/>
  <c r="R26" i="3"/>
  <c r="S27" i="5" a="1"/>
  <c r="S27" i="5" s="1"/>
  <c r="Z27" i="5" s="1"/>
  <c r="V6" i="5" a="1"/>
  <c r="V6" i="5" s="1"/>
  <c r="AA6" i="5" s="1"/>
  <c r="S49" i="5" a="1"/>
  <c r="S49" i="5" s="1"/>
  <c r="Z49" i="5" s="1"/>
  <c r="S7" i="5" a="1"/>
  <c r="S7" i="5" s="1"/>
  <c r="Z7" i="5" s="1"/>
  <c r="S35" i="5" a="1"/>
  <c r="S35" i="5" s="1"/>
  <c r="Z35" i="5" s="1"/>
  <c r="P28" i="5" a="1"/>
  <c r="P28" i="5" s="1"/>
  <c r="Y28" i="5" s="1"/>
  <c r="V37" i="5" a="1"/>
  <c r="V37" i="5" s="1"/>
  <c r="AA37" i="5" s="1"/>
  <c r="S6" i="5" a="1"/>
  <c r="S6" i="5" s="1"/>
  <c r="Z6" i="5" s="1"/>
  <c r="V34" i="5" a="1"/>
  <c r="V34" i="5" s="1"/>
  <c r="AA34" i="5" s="1"/>
  <c r="V4" i="5" a="1"/>
  <c r="V4" i="5" s="1"/>
  <c r="AA4" i="5" s="1"/>
  <c r="V11" i="5" a="1"/>
  <c r="V11" i="5" s="1"/>
  <c r="AA11" i="5" s="1"/>
  <c r="V32" i="5" a="1"/>
  <c r="V32" i="5" s="1"/>
  <c r="AA32" i="5" s="1"/>
  <c r="N6" i="5" a="1"/>
  <c r="N6" i="5" s="1"/>
  <c r="O6" i="5" s="1" a="1"/>
  <c r="O6" i="5" s="1"/>
  <c r="P6" i="5" s="1" a="1"/>
  <c r="P6" i="5" s="1"/>
  <c r="X7" i="5" a="1"/>
  <c r="X7" i="5" s="1"/>
  <c r="AB7" i="5" s="1"/>
  <c r="S4" i="5" a="1"/>
  <c r="S4" i="5" s="1"/>
  <c r="Z4" i="5" s="1"/>
  <c r="P40" i="5" a="1"/>
  <c r="P40" i="5" s="1"/>
  <c r="Y40" i="5" s="1"/>
  <c r="S9" i="5" a="1"/>
  <c r="S9" i="5" s="1"/>
  <c r="Z9" i="5" s="1"/>
  <c r="V7" i="5" a="1"/>
  <c r="V7" i="5" s="1"/>
  <c r="AA7" i="5" s="1"/>
  <c r="V43" i="5" a="1"/>
  <c r="V43" i="5" s="1"/>
  <c r="AA43" i="5" s="1"/>
  <c r="V21" i="5" a="1"/>
  <c r="V21" i="5" s="1"/>
  <c r="S24" i="5" a="1"/>
  <c r="S24" i="5" s="1"/>
  <c r="Z24" i="5" s="1"/>
  <c r="AB4" i="5"/>
  <c r="S5" i="5" a="1"/>
  <c r="S5" i="5" s="1"/>
  <c r="Z5" i="5" s="1"/>
  <c r="AB5" i="5"/>
  <c r="V35" i="5" a="1"/>
  <c r="V35" i="5" s="1"/>
  <c r="AA35" i="5" s="1"/>
  <c r="S26" i="5" a="1"/>
  <c r="S26" i="5" s="1"/>
  <c r="Z26" i="5" s="1"/>
  <c r="S3" i="5" a="1"/>
  <c r="S3" i="5" s="1"/>
  <c r="Z3" i="5" s="1"/>
  <c r="N5" i="5" a="1"/>
  <c r="N5" i="5" s="1"/>
  <c r="O5" i="5" s="1" a="1"/>
  <c r="O5" i="5" s="1"/>
  <c r="P5" i="5" s="1" a="1"/>
  <c r="P5" i="5" s="1"/>
  <c r="Y5" i="5" s="1"/>
  <c r="S41" i="5" a="1"/>
  <c r="S41" i="5" s="1"/>
  <c r="Z41" i="5" s="1"/>
  <c r="V25" i="5" a="1"/>
  <c r="V25" i="5" s="1"/>
  <c r="AA25" i="5" s="1"/>
  <c r="V17" i="5" a="1"/>
  <c r="V17" i="5" s="1"/>
  <c r="AA17" i="5" s="1"/>
  <c r="X3" i="5" a="1"/>
  <c r="X3" i="5" s="1"/>
  <c r="AB3" i="5" s="1"/>
  <c r="U5" i="5" a="1"/>
  <c r="U5" i="5" s="1"/>
  <c r="V5" i="5" s="1" a="1"/>
  <c r="V5" i="5" s="1"/>
  <c r="P32" i="5" a="1"/>
  <c r="P32" i="5" s="1"/>
  <c r="Y32" i="5" s="1"/>
  <c r="V33" i="5" a="1"/>
  <c r="V33" i="5" s="1"/>
  <c r="AA33" i="5" s="1"/>
  <c r="S29" i="5" a="1"/>
  <c r="S29" i="5" s="1"/>
  <c r="Z29" i="5" s="1"/>
  <c r="N4" i="5" a="1"/>
  <c r="N4" i="5" s="1"/>
  <c r="N7" i="5" a="1"/>
  <c r="N7" i="5" s="1"/>
  <c r="O7" i="5" s="1" a="1"/>
  <c r="O7" i="5" s="1"/>
  <c r="O3" i="5" a="1"/>
  <c r="O3" i="5" s="1"/>
  <c r="P19" i="5" a="1"/>
  <c r="P19" i="5" s="1"/>
  <c r="Y19" i="5" s="1"/>
  <c r="V18" i="5" a="1"/>
  <c r="V18" i="5" s="1"/>
  <c r="AA18" i="5" s="1"/>
  <c r="S33" i="5" a="1"/>
  <c r="S33" i="5" s="1"/>
  <c r="Z33" i="5" s="1"/>
  <c r="S21" i="5" a="1"/>
  <c r="S21" i="5" s="1"/>
  <c r="Z21" i="5" s="1"/>
  <c r="S47" i="5" a="1"/>
  <c r="S47" i="5" s="1"/>
  <c r="V48" i="5" a="1"/>
  <c r="V48" i="5" s="1"/>
  <c r="AA48" i="5" s="1"/>
  <c r="V22" i="5" a="1"/>
  <c r="V22" i="5" s="1"/>
  <c r="AA22" i="5" s="1"/>
  <c r="P31" i="5" a="1"/>
  <c r="P31" i="5" s="1"/>
  <c r="Y31" i="5" s="1"/>
  <c r="V10" i="5" a="1"/>
  <c r="V10" i="5" s="1"/>
  <c r="AA10" i="5" s="1"/>
  <c r="S38" i="5" a="1"/>
  <c r="S38" i="5" s="1"/>
  <c r="Z38" i="5" s="1"/>
  <c r="P18" i="5" a="1"/>
  <c r="P18" i="5" s="1"/>
  <c r="Y18" i="5" s="1"/>
  <c r="O39" i="5" a="1"/>
  <c r="O39" i="5" s="1"/>
  <c r="N36" i="5" a="1"/>
  <c r="N36" i="5" s="1"/>
  <c r="U23" i="5" a="1"/>
  <c r="U23" i="5" s="1"/>
  <c r="V23" i="5" s="1" a="1"/>
  <c r="V23" i="5" s="1"/>
  <c r="AA23" i="5" s="1"/>
  <c r="R46" i="5" a="1"/>
  <c r="R46" i="5" s="1"/>
  <c r="S46" i="5" s="1" a="1"/>
  <c r="S46" i="5" s="1"/>
  <c r="Z46" i="5" s="1"/>
  <c r="N50" i="5" a="1"/>
  <c r="N50" i="5" s="1"/>
  <c r="N17" i="5" a="1"/>
  <c r="N17" i="5" s="1"/>
  <c r="P41" i="5" a="1"/>
  <c r="P41" i="5" s="1"/>
  <c r="Y41" i="5" s="1"/>
  <c r="P13" i="5" a="1"/>
  <c r="P13" i="5" s="1"/>
  <c r="Y13" i="5" s="1"/>
  <c r="V31" i="5" a="1"/>
  <c r="V31" i="5" s="1"/>
  <c r="AA31" i="5" s="1"/>
  <c r="AB49" i="5"/>
  <c r="X18" i="5" a="1"/>
  <c r="X18" i="5" s="1"/>
  <c r="AB18" i="5" s="1"/>
  <c r="O27" i="5" a="1"/>
  <c r="O27" i="5" s="1"/>
  <c r="P27" i="5" s="1" a="1"/>
  <c r="P27" i="5" s="1"/>
  <c r="Y27" i="5" s="1"/>
  <c r="V27" i="5" a="1"/>
  <c r="V27" i="5" s="1"/>
  <c r="AA27" i="5" s="1"/>
  <c r="O24" i="5" a="1"/>
  <c r="O24" i="5" s="1"/>
  <c r="P24" i="5" s="1" a="1"/>
  <c r="P24" i="5" s="1"/>
  <c r="R19" i="5" a="1"/>
  <c r="R19" i="5" s="1"/>
  <c r="S19" i="5" s="1" a="1"/>
  <c r="S19" i="5" s="1"/>
  <c r="U28" i="5" a="1"/>
  <c r="U28" i="5" s="1"/>
  <c r="V28" i="5" s="1" a="1"/>
  <c r="V28" i="5" s="1"/>
  <c r="AA28" i="5" s="1"/>
  <c r="R15" i="5" a="1"/>
  <c r="R15" i="5" s="1"/>
  <c r="S15" i="5" s="1" a="1"/>
  <c r="S15" i="5" s="1"/>
  <c r="O49" i="5" a="1"/>
  <c r="O49" i="5" s="1"/>
  <c r="P49" i="5" s="1" a="1"/>
  <c r="P49" i="5" s="1"/>
  <c r="N43" i="5" a="1"/>
  <c r="N43" i="5" s="1"/>
  <c r="V24" i="5" a="1"/>
  <c r="V24" i="5" s="1"/>
  <c r="AA24" i="5" s="1"/>
  <c r="X16" i="5" a="1"/>
  <c r="X16" i="5" s="1"/>
  <c r="AB16" i="5" s="1"/>
  <c r="AB20" i="5"/>
  <c r="AB50" i="5"/>
  <c r="AB21" i="5"/>
  <c r="N26" i="5" a="1"/>
  <c r="N26" i="5" s="1"/>
  <c r="R48" i="5" a="1"/>
  <c r="R48" i="5" s="1"/>
  <c r="S48" i="5" s="1" a="1"/>
  <c r="S48" i="5" s="1"/>
  <c r="O17" i="5" a="1"/>
  <c r="O17" i="5" s="1"/>
  <c r="S17" i="5" a="1"/>
  <c r="S17" i="5" s="1"/>
  <c r="Z17" i="5" s="1"/>
  <c r="O29" i="5" a="1"/>
  <c r="O29" i="5" s="1"/>
  <c r="AB27" i="5"/>
  <c r="AB14" i="5"/>
  <c r="X19" i="5" a="1"/>
  <c r="X19" i="5" s="1"/>
  <c r="AB19" i="5" s="1"/>
  <c r="R23" i="5" a="1"/>
  <c r="R23" i="5" s="1"/>
  <c r="S23" i="5" s="1" a="1"/>
  <c r="S23" i="5" s="1"/>
  <c r="Z23" i="5" s="1"/>
  <c r="AB37" i="5"/>
  <c r="AA15" i="5"/>
  <c r="O10" i="5" a="1"/>
  <c r="O10" i="5" s="1"/>
  <c r="P10" i="5" s="1" a="1"/>
  <c r="P10" i="5" s="1"/>
  <c r="Y10" i="5" s="1"/>
  <c r="AB43" i="5"/>
  <c r="O20" i="5" a="1"/>
  <c r="O20" i="5" s="1"/>
  <c r="P20" i="5" s="1" a="1"/>
  <c r="P20" i="5" s="1"/>
  <c r="Y20" i="5" s="1"/>
  <c r="O50" i="5" a="1"/>
  <c r="O50" i="5" s="1"/>
  <c r="N15" i="5" a="1"/>
  <c r="N15" i="5" s="1"/>
  <c r="AB26" i="5"/>
  <c r="N39" i="5" a="1"/>
  <c r="N39" i="5" s="1"/>
  <c r="U44" i="5" a="1"/>
  <c r="U44" i="5" s="1"/>
  <c r="AB29" i="5"/>
  <c r="N9" i="5" a="1"/>
  <c r="N9" i="5" s="1"/>
  <c r="O9" i="5" s="1" a="1"/>
  <c r="O9" i="5" s="1"/>
  <c r="AB28" i="5"/>
  <c r="N23" i="5" a="1"/>
  <c r="N23" i="5" s="1"/>
  <c r="O23" i="5" s="1" a="1"/>
  <c r="O23" i="5" s="1"/>
  <c r="X36" i="5" a="1"/>
  <c r="X36" i="5" s="1"/>
  <c r="AB36" i="5" s="1"/>
  <c r="AB41" i="5"/>
  <c r="AB46" i="5"/>
  <c r="N34" i="5" a="1"/>
  <c r="N34" i="5" s="1"/>
  <c r="AB33" i="5"/>
  <c r="O37" i="5" a="1"/>
  <c r="O37" i="5" s="1"/>
  <c r="R16" i="5" a="1"/>
  <c r="R16" i="5" s="1"/>
  <c r="S16" i="5" s="1" a="1"/>
  <c r="S16" i="5" s="1"/>
  <c r="X34" i="5" a="1"/>
  <c r="X34" i="5" s="1"/>
  <c r="AB34" i="5" s="1"/>
  <c r="N14" i="5" a="1"/>
  <c r="N14" i="5" s="1"/>
  <c r="O14" i="5" s="1" a="1"/>
  <c r="O14" i="5" s="1"/>
  <c r="R20" i="5" a="1"/>
  <c r="R20" i="5" s="1"/>
  <c r="S20" i="5" s="1" a="1"/>
  <c r="S20" i="5" s="1"/>
  <c r="X35" i="5" a="1"/>
  <c r="X35" i="5" s="1"/>
  <c r="AB35" i="5" s="1"/>
  <c r="AA38" i="5"/>
  <c r="N30" i="5" a="1"/>
  <c r="N30" i="5" s="1"/>
  <c r="AA30" i="5"/>
  <c r="N12" i="5" a="1"/>
  <c r="N12" i="5" s="1"/>
  <c r="AA39" i="5"/>
  <c r="V40" i="5" a="1"/>
  <c r="V40" i="5" s="1"/>
  <c r="AA40" i="5" s="1"/>
  <c r="U45" i="5" a="1"/>
  <c r="U45" i="5" s="1"/>
  <c r="O45" i="5" a="1"/>
  <c r="O45" i="5" s="1"/>
  <c r="P45" i="5" s="1" a="1"/>
  <c r="P45" i="5" s="1"/>
  <c r="Y45" i="5" s="1"/>
  <c r="V42" i="5" a="1"/>
  <c r="V42" i="5" s="1"/>
  <c r="AA42" i="5" s="1"/>
  <c r="S34" i="5" a="1"/>
  <c r="S34" i="5" s="1"/>
  <c r="Z34" i="5" s="1"/>
  <c r="AB9" i="5"/>
  <c r="R42" i="5" a="1"/>
  <c r="R42" i="5" s="1"/>
  <c r="S42" i="5" s="1" a="1"/>
  <c r="S42" i="5" s="1"/>
  <c r="Z42" i="5" s="1"/>
  <c r="O15" i="5" a="1"/>
  <c r="O15" i="5" s="1"/>
  <c r="N16" i="5" a="1"/>
  <c r="N16" i="5" s="1"/>
  <c r="AB25" i="5"/>
  <c r="Z47" i="5"/>
  <c r="V50" i="5" a="1"/>
  <c r="V50" i="5" s="1"/>
  <c r="AA50" i="5" s="1"/>
  <c r="N35" i="5" a="1"/>
  <c r="N35" i="5" s="1"/>
  <c r="N21" i="5" a="1"/>
  <c r="N21" i="5" s="1"/>
  <c r="O21" i="5" s="1" a="1"/>
  <c r="O21" i="5" s="1"/>
  <c r="X48" i="5" a="1"/>
  <c r="X48" i="5" s="1"/>
  <c r="AB48" i="5" s="1"/>
  <c r="AB11" i="5"/>
  <c r="AB30" i="5"/>
  <c r="AA12" i="5"/>
  <c r="AB39" i="5"/>
  <c r="U49" i="5" a="1"/>
  <c r="U49" i="5" s="1"/>
  <c r="N8" i="5" a="1"/>
  <c r="N8" i="5" s="1"/>
  <c r="O8" i="5" s="1" a="1"/>
  <c r="O8" i="5" s="1"/>
  <c r="AB13" i="5"/>
  <c r="X22" i="5" a="1"/>
  <c r="X22" i="5" s="1"/>
  <c r="AB22" i="5" s="1"/>
  <c r="X31" i="5" a="1"/>
  <c r="X31" i="5" s="1"/>
  <c r="AB31" i="5" s="1"/>
  <c r="O36" i="5" a="1"/>
  <c r="O36" i="5" s="1"/>
  <c r="N33" i="5" a="1"/>
  <c r="N33" i="5" s="1"/>
  <c r="O33" i="5" s="1" a="1"/>
  <c r="O33" i="5" s="1"/>
  <c r="P33" i="5" s="1" a="1"/>
  <c r="P33" i="5" s="1"/>
  <c r="R10" i="5" a="1"/>
  <c r="R10" i="5" s="1"/>
  <c r="U14" i="5" a="1"/>
  <c r="U14" i="5" s="1"/>
  <c r="V14" i="5" s="1" a="1"/>
  <c r="V14" i="5" s="1"/>
  <c r="R32" i="5" a="1"/>
  <c r="R32" i="5" s="1"/>
  <c r="S32" i="5" s="1" a="1"/>
  <c r="S32" i="5" s="1"/>
  <c r="N37" i="5" a="1"/>
  <c r="N37" i="5" s="1"/>
  <c r="V46" i="5" a="1"/>
  <c r="V46" i="5" s="1"/>
  <c r="AA46" i="5" s="1"/>
  <c r="U13" i="5" a="1"/>
  <c r="U13" i="5" s="1"/>
  <c r="V13" i="5" s="1" a="1"/>
  <c r="V13" i="5" s="1"/>
  <c r="S45" i="5" a="1"/>
  <c r="S45" i="5" s="1"/>
  <c r="Z45" i="5" s="1"/>
  <c r="X42" i="5" a="1"/>
  <c r="X42" i="5" s="1"/>
  <c r="AB42" i="5" s="1"/>
  <c r="S25" i="5" a="1"/>
  <c r="S25" i="5" s="1"/>
  <c r="Z25" i="5" s="1"/>
  <c r="S43" i="5" a="1"/>
  <c r="S43" i="5" s="1"/>
  <c r="Z43" i="5" s="1"/>
  <c r="U9" i="5" a="1"/>
  <c r="U9" i="5" s="1"/>
  <c r="V9" i="5" s="1" a="1"/>
  <c r="V9" i="5" s="1"/>
  <c r="S18" i="5" a="1"/>
  <c r="S18" i="5" s="1"/>
  <c r="Z18" i="5" s="1"/>
  <c r="R36" i="5" a="1"/>
  <c r="R36" i="5" s="1"/>
  <c r="U36" i="5" a="1"/>
  <c r="U36" i="5" s="1"/>
  <c r="AB10" i="5"/>
  <c r="S14" i="5" a="1"/>
  <c r="S14" i="5" s="1"/>
  <c r="Z14" i="5" s="1"/>
  <c r="V19" i="5" a="1"/>
  <c r="V19" i="5" s="1"/>
  <c r="AA19" i="5" s="1"/>
  <c r="X23" i="5" a="1"/>
  <c r="X23" i="5" s="1"/>
  <c r="AB23" i="5" s="1"/>
  <c r="R28" i="5" a="1"/>
  <c r="R28" i="5" s="1"/>
  <c r="S28" i="5" s="1" a="1"/>
  <c r="S28" i="5" s="1"/>
  <c r="R37" i="5" a="1"/>
  <c r="R37" i="5" s="1"/>
  <c r="S37" i="5" s="1" a="1"/>
  <c r="S37" i="5" s="1"/>
  <c r="V41" i="5" a="1"/>
  <c r="V41" i="5" s="1"/>
  <c r="AA41" i="5" s="1"/>
  <c r="N46" i="5" a="1"/>
  <c r="N46" i="5" s="1"/>
  <c r="O46" i="5" s="1" a="1"/>
  <c r="O46" i="5" s="1"/>
  <c r="X45" i="5" a="1"/>
  <c r="X45" i="5" s="1"/>
  <c r="AB45" i="5" s="1"/>
  <c r="O22" i="5" a="1"/>
  <c r="O22" i="5" s="1"/>
  <c r="P22" i="5" s="1" a="1"/>
  <c r="P22" i="5" s="1"/>
  <c r="AB15" i="5"/>
  <c r="AB24" i="5"/>
  <c r="AB32" i="5"/>
  <c r="N42" i="5" a="1"/>
  <c r="N42" i="5" s="1"/>
  <c r="O42" i="5" s="1" a="1"/>
  <c r="O42" i="5" s="1"/>
  <c r="V16" i="5" a="1"/>
  <c r="V16" i="5" s="1"/>
  <c r="AA16" i="5" s="1"/>
  <c r="O25" i="5" a="1"/>
  <c r="O25" i="5" s="1"/>
  <c r="O34" i="5" a="1"/>
  <c r="O34" i="5" s="1"/>
  <c r="AA20" i="5"/>
  <c r="O47" i="5" a="1"/>
  <c r="O47" i="5" s="1"/>
  <c r="P47" i="5" s="1" a="1"/>
  <c r="P47" i="5" s="1"/>
  <c r="AB47" i="5"/>
  <c r="S50" i="5" a="1"/>
  <c r="S50" i="5" s="1"/>
  <c r="Z50" i="5" s="1"/>
  <c r="O35" i="5" a="1"/>
  <c r="O35" i="5" s="1"/>
  <c r="AA21" i="5"/>
  <c r="O26" i="5" a="1"/>
  <c r="O26" i="5" s="1"/>
  <c r="V26" i="5" a="1"/>
  <c r="V26" i="5" s="1"/>
  <c r="AA26" i="5" s="1"/>
  <c r="N48" i="5" a="1"/>
  <c r="N48" i="5" s="1"/>
  <c r="O48" i="5" s="1" a="1"/>
  <c r="O48" i="5" s="1"/>
  <c r="N38" i="5" a="1"/>
  <c r="N38" i="5" s="1"/>
  <c r="O38" i="5" s="1" a="1"/>
  <c r="O38" i="5" s="1"/>
  <c r="AB38" i="5"/>
  <c r="N11" i="5" a="1"/>
  <c r="N11" i="5" s="1"/>
  <c r="S11" i="5" a="1"/>
  <c r="S11" i="5" s="1"/>
  <c r="Z11" i="5" s="1"/>
  <c r="R30" i="5" a="1"/>
  <c r="R30" i="5" s="1"/>
  <c r="S30" i="5" s="1" a="1"/>
  <c r="S30" i="5" s="1"/>
  <c r="R12" i="5" a="1"/>
  <c r="R12" i="5" s="1"/>
  <c r="S12" i="5" s="1" a="1"/>
  <c r="S12" i="5" s="1"/>
  <c r="AB12" i="5"/>
  <c r="AB17" i="5"/>
  <c r="R39" i="5" a="1"/>
  <c r="R39" i="5" s="1"/>
  <c r="S39" i="5" s="1" a="1"/>
  <c r="S39" i="5" s="1"/>
  <c r="O44" i="5" a="1"/>
  <c r="O44" i="5" s="1"/>
  <c r="S44" i="5" a="1"/>
  <c r="S44" i="5" s="1"/>
  <c r="Z44" i="5" s="1"/>
  <c r="X44" i="5" a="1"/>
  <c r="X44" i="5" s="1"/>
  <c r="AB44" i="5" s="1"/>
  <c r="U29" i="5" a="1"/>
  <c r="U29" i="5" s="1"/>
  <c r="V29" i="5" s="1" a="1"/>
  <c r="V29" i="5" s="1"/>
  <c r="U47" i="5" a="1"/>
  <c r="U47" i="5" s="1"/>
  <c r="V47" i="5" s="1" a="1"/>
  <c r="V47" i="5" s="1"/>
  <c r="S8" i="5" a="1"/>
  <c r="S8" i="5" s="1"/>
  <c r="Z8" i="5" s="1"/>
  <c r="V8" i="5" a="1"/>
  <c r="V8" i="5" s="1"/>
  <c r="AA8" i="5" s="1"/>
  <c r="X8" i="5" a="1"/>
  <c r="X8" i="5" s="1"/>
  <c r="AB8" i="5" s="1"/>
  <c r="W2" i="5" a="1"/>
  <c r="W2" i="5" s="1"/>
  <c r="T2" i="5" a="1"/>
  <c r="T2" i="5" s="1"/>
  <c r="Q2" i="5" a="1"/>
  <c r="Q2" i="5" s="1"/>
  <c r="M2" i="5" a="1"/>
  <c r="M2" i="5" s="1"/>
  <c r="D13" i="2"/>
  <c r="F13" i="2"/>
  <c r="H13" i="2"/>
  <c r="B13" i="2"/>
  <c r="N27" i="1"/>
  <c r="P26" i="1"/>
  <c r="Q26" i="1" s="1"/>
  <c r="P25" i="1"/>
  <c r="Q25" i="1" s="1"/>
  <c r="P24" i="1"/>
  <c r="Q24" i="1" s="1"/>
  <c r="P23" i="1"/>
  <c r="Q23" i="1" s="1"/>
  <c r="P22" i="1"/>
  <c r="H27" i="1"/>
  <c r="J26" i="1"/>
  <c r="K26" i="1" s="1"/>
  <c r="J25" i="1"/>
  <c r="K25" i="1" s="1"/>
  <c r="J24" i="1"/>
  <c r="K24" i="1" s="1"/>
  <c r="J23" i="1"/>
  <c r="K23" i="1" s="1"/>
  <c r="J22" i="1"/>
  <c r="B27" i="1"/>
  <c r="D26" i="1"/>
  <c r="E26" i="1" s="1"/>
  <c r="D25" i="1"/>
  <c r="E25" i="1" s="1"/>
  <c r="D24" i="1"/>
  <c r="D23" i="1"/>
  <c r="E23" i="1" s="1"/>
  <c r="D22" i="1"/>
  <c r="E22" i="1" s="1"/>
  <c r="B18" i="1"/>
  <c r="D17" i="1"/>
  <c r="E17" i="1" s="1"/>
  <c r="D16" i="1"/>
  <c r="E16" i="1" s="1"/>
  <c r="D15" i="1"/>
  <c r="E15" i="1" s="1"/>
  <c r="D14" i="1"/>
  <c r="E14" i="1" s="1"/>
  <c r="D13" i="1"/>
  <c r="H18" i="1"/>
  <c r="J17" i="1"/>
  <c r="K17" i="1" s="1"/>
  <c r="J16" i="1"/>
  <c r="K16" i="1" s="1"/>
  <c r="J15" i="1"/>
  <c r="K15" i="1" s="1"/>
  <c r="J14" i="1"/>
  <c r="J13" i="1"/>
  <c r="K13" i="1" s="1"/>
  <c r="N18" i="1"/>
  <c r="P17" i="1"/>
  <c r="Q17" i="1" s="1"/>
  <c r="P16" i="1"/>
  <c r="Q16" i="1" s="1"/>
  <c r="P15" i="1"/>
  <c r="Q15" i="1" s="1"/>
  <c r="P14" i="1"/>
  <c r="Q14" i="1" s="1"/>
  <c r="P13" i="1"/>
  <c r="N9" i="1"/>
  <c r="P8" i="1"/>
  <c r="Q8" i="1" s="1"/>
  <c r="P7" i="1"/>
  <c r="Q7" i="1" s="1"/>
  <c r="P6" i="1"/>
  <c r="Q6" i="1" s="1"/>
  <c r="P5" i="1"/>
  <c r="P4" i="1"/>
  <c r="Q4" i="1" s="1"/>
  <c r="H9" i="1"/>
  <c r="J8" i="1"/>
  <c r="K8" i="1" s="1"/>
  <c r="J7" i="1"/>
  <c r="K7" i="1" s="1"/>
  <c r="J6" i="1"/>
  <c r="K6" i="1" s="1"/>
  <c r="J5" i="1"/>
  <c r="K5" i="1" s="1"/>
  <c r="J4" i="1"/>
  <c r="Q20" i="3" l="1"/>
  <c r="Q22" i="3"/>
  <c r="R22" i="3" s="1"/>
  <c r="Q32" i="3"/>
  <c r="R32" i="3" s="1"/>
  <c r="P46" i="3"/>
  <c r="P33" i="3"/>
  <c r="Q33" i="3" s="1"/>
  <c r="R33" i="3" s="1"/>
  <c r="P35" i="3"/>
  <c r="Q35" i="3" s="1"/>
  <c r="R35" i="3" s="1"/>
  <c r="Q10" i="3"/>
  <c r="R10" i="3" s="1"/>
  <c r="Q49" i="3"/>
  <c r="R49" i="3" s="1"/>
  <c r="Q47" i="3"/>
  <c r="R47" i="3" s="1"/>
  <c r="P49" i="3"/>
  <c r="P17" i="3"/>
  <c r="Q17" i="3" s="1"/>
  <c r="P5" i="3"/>
  <c r="Q5" i="3" s="1"/>
  <c r="R5" i="3" s="1"/>
  <c r="R46" i="3"/>
  <c r="R20" i="3"/>
  <c r="O50" i="3"/>
  <c r="Q18" i="3"/>
  <c r="P4" i="3"/>
  <c r="Q4" i="3" s="1"/>
  <c r="R4" i="3" s="1"/>
  <c r="P27" i="3"/>
  <c r="Q27" i="3" s="1"/>
  <c r="P11" i="3"/>
  <c r="Q11" i="3" s="1"/>
  <c r="R11" i="3" s="1"/>
  <c r="O29" i="3"/>
  <c r="P41" i="3"/>
  <c r="Q41" i="3" s="1"/>
  <c r="R41" i="3" s="1"/>
  <c r="P19" i="3"/>
  <c r="Q19" i="3" s="1"/>
  <c r="R19" i="3" s="1"/>
  <c r="Q46" i="3"/>
  <c r="O28" i="3"/>
  <c r="P28" i="3" s="1"/>
  <c r="P34" i="3"/>
  <c r="Q34" i="3" s="1"/>
  <c r="R34" i="3" s="1"/>
  <c r="P30" i="3"/>
  <c r="P44" i="3"/>
  <c r="Q44" i="3" s="1"/>
  <c r="P24" i="3"/>
  <c r="Q24" i="3" s="1"/>
  <c r="P15" i="3"/>
  <c r="Q15" i="3" s="1"/>
  <c r="R15" i="3" s="1"/>
  <c r="Q12" i="3"/>
  <c r="R12" i="3" s="1"/>
  <c r="O48" i="3"/>
  <c r="R18" i="3"/>
  <c r="Q40" i="3"/>
  <c r="R40" i="3" s="1"/>
  <c r="Q36" i="3"/>
  <c r="R36" i="3" s="1"/>
  <c r="P37" i="3"/>
  <c r="Q37" i="3" s="1"/>
  <c r="K2" i="3"/>
  <c r="K3" i="5"/>
  <c r="K4" i="5"/>
  <c r="K2" i="5"/>
  <c r="K5" i="5"/>
  <c r="K3" i="3"/>
  <c r="K11" i="3"/>
  <c r="K10" i="3"/>
  <c r="K4" i="3"/>
  <c r="K12" i="3"/>
  <c r="K8" i="3"/>
  <c r="K5" i="3"/>
  <c r="K13" i="3"/>
  <c r="K6" i="3"/>
  <c r="K14" i="3"/>
  <c r="K15" i="3"/>
  <c r="K9" i="3"/>
  <c r="K7" i="3"/>
  <c r="J3" i="5" a="1"/>
  <c r="J3" i="5" s="1"/>
  <c r="J10" i="5" a="1"/>
  <c r="J10" i="5" s="1"/>
  <c r="J16" i="5" a="1"/>
  <c r="J16" i="5" s="1"/>
  <c r="J22" i="5" a="1"/>
  <c r="J22" i="5" s="1"/>
  <c r="J28" i="5" a="1"/>
  <c r="J28" i="5" s="1"/>
  <c r="J34" i="5" a="1"/>
  <c r="J34" i="5" s="1"/>
  <c r="J40" i="5" a="1"/>
  <c r="J40" i="5" s="1"/>
  <c r="J46" i="5" a="1"/>
  <c r="J46" i="5" s="1"/>
  <c r="J2" i="5" a="1"/>
  <c r="J2" i="5" s="1"/>
  <c r="J12" i="5" a="1"/>
  <c r="J12" i="5" s="1"/>
  <c r="J30" i="5" a="1"/>
  <c r="J30" i="5" s="1"/>
  <c r="J42" i="5" a="1"/>
  <c r="J42" i="5" s="1"/>
  <c r="J48" i="5" a="1"/>
  <c r="J48" i="5" s="1"/>
  <c r="J9" i="5" a="1"/>
  <c r="J9" i="5" s="1"/>
  <c r="J21" i="5" a="1"/>
  <c r="J21" i="5" s="1"/>
  <c r="J33" i="5" a="1"/>
  <c r="J33" i="5" s="1"/>
  <c r="J45" i="5" a="1"/>
  <c r="J45" i="5" s="1"/>
  <c r="J5" i="5" a="1"/>
  <c r="J5" i="5" s="1"/>
  <c r="J11" i="5" a="1"/>
  <c r="J11" i="5" s="1"/>
  <c r="J17" i="5" a="1"/>
  <c r="J17" i="5" s="1"/>
  <c r="J23" i="5" a="1"/>
  <c r="J23" i="5" s="1"/>
  <c r="J29" i="5" a="1"/>
  <c r="J29" i="5" s="1"/>
  <c r="J35" i="5" a="1"/>
  <c r="J35" i="5" s="1"/>
  <c r="J41" i="5" a="1"/>
  <c r="J41" i="5" s="1"/>
  <c r="J47" i="5" a="1"/>
  <c r="J47" i="5" s="1"/>
  <c r="J6" i="5" a="1"/>
  <c r="J6" i="5" s="1"/>
  <c r="J24" i="5" a="1"/>
  <c r="J24" i="5" s="1"/>
  <c r="J36" i="5" a="1"/>
  <c r="J36" i="5" s="1"/>
  <c r="J18" i="5" a="1"/>
  <c r="J18" i="5" s="1"/>
  <c r="J7" i="5" a="1"/>
  <c r="J7" i="5" s="1"/>
  <c r="J13" i="5" a="1"/>
  <c r="J13" i="5" s="1"/>
  <c r="J19" i="5" a="1"/>
  <c r="J19" i="5" s="1"/>
  <c r="J25" i="5" a="1"/>
  <c r="J25" i="5" s="1"/>
  <c r="J31" i="5" a="1"/>
  <c r="J31" i="5" s="1"/>
  <c r="J37" i="5" a="1"/>
  <c r="J37" i="5" s="1"/>
  <c r="J43" i="5" a="1"/>
  <c r="J43" i="5" s="1"/>
  <c r="J49" i="5" a="1"/>
  <c r="J49" i="5" s="1"/>
  <c r="J8" i="5" a="1"/>
  <c r="J8" i="5" s="1"/>
  <c r="J14" i="5" a="1"/>
  <c r="J14" i="5" s="1"/>
  <c r="J20" i="5" a="1"/>
  <c r="J20" i="5" s="1"/>
  <c r="J26" i="5" a="1"/>
  <c r="J26" i="5" s="1"/>
  <c r="J32" i="5" a="1"/>
  <c r="J32" i="5" s="1"/>
  <c r="J38" i="5" a="1"/>
  <c r="J38" i="5" s="1"/>
  <c r="J44" i="5" a="1"/>
  <c r="J44" i="5" s="1"/>
  <c r="J50" i="5" a="1"/>
  <c r="J50" i="5" s="1"/>
  <c r="J15" i="5" a="1"/>
  <c r="J15" i="5" s="1"/>
  <c r="J27" i="5" a="1"/>
  <c r="J27" i="5" s="1"/>
  <c r="J39" i="5" a="1"/>
  <c r="J39" i="5" s="1"/>
  <c r="J51" i="5" a="1"/>
  <c r="J51" i="5" s="1"/>
  <c r="I47" i="5" a="1"/>
  <c r="I47" i="5" s="1"/>
  <c r="I21" i="5" a="1"/>
  <c r="I21" i="5" s="1"/>
  <c r="I4" i="5" a="1"/>
  <c r="I4" i="5" s="1"/>
  <c r="I38" i="5" a="1"/>
  <c r="I38" i="5" s="1"/>
  <c r="I35" i="5" a="1"/>
  <c r="I35" i="5" s="1"/>
  <c r="I23" i="5" a="1"/>
  <c r="I23" i="5" s="1"/>
  <c r="I50" i="5" a="1"/>
  <c r="I50" i="5" s="1"/>
  <c r="I17" i="5" a="1"/>
  <c r="I17" i="5" s="1"/>
  <c r="I27" i="5" a="1"/>
  <c r="I27" i="5" s="1"/>
  <c r="I32" i="5" a="1"/>
  <c r="I32" i="5" s="1"/>
  <c r="I14" i="5" a="1"/>
  <c r="I14" i="5" s="1"/>
  <c r="I6" i="5" a="1"/>
  <c r="I6" i="5" s="1"/>
  <c r="I24" i="5" a="1"/>
  <c r="I24" i="5" s="1"/>
  <c r="I11" i="5" a="1"/>
  <c r="I11" i="5" s="1"/>
  <c r="I34" i="5" a="1"/>
  <c r="I34" i="5" s="1"/>
  <c r="I12" i="5" a="1"/>
  <c r="I12" i="5" s="1"/>
  <c r="I43" i="5" a="1"/>
  <c r="I43" i="5" s="1"/>
  <c r="I42" i="5" a="1"/>
  <c r="I42" i="5" s="1"/>
  <c r="I2" i="5" a="1"/>
  <c r="I2" i="5" s="1"/>
  <c r="I15" i="5" a="1"/>
  <c r="I15" i="5" s="1"/>
  <c r="I46" i="5" a="1"/>
  <c r="I46" i="5" s="1"/>
  <c r="I20" i="5" a="1"/>
  <c r="I20" i="5" s="1"/>
  <c r="I36" i="5" a="1"/>
  <c r="I36" i="5" s="1"/>
  <c r="I19" i="5" a="1"/>
  <c r="I19" i="5" s="1"/>
  <c r="I49" i="5" a="1"/>
  <c r="I49" i="5" s="1"/>
  <c r="I48" i="5" a="1"/>
  <c r="I48" i="5" s="1"/>
  <c r="I30" i="5" a="1"/>
  <c r="I30" i="5" s="1"/>
  <c r="I28" i="5" a="1"/>
  <c r="I28" i="5" s="1"/>
  <c r="I16" i="5" a="1"/>
  <c r="I16" i="5" s="1"/>
  <c r="I40" i="5" a="1"/>
  <c r="I40" i="5" s="1"/>
  <c r="I8" i="5" a="1"/>
  <c r="I8" i="5" s="1"/>
  <c r="I37" i="5" a="1"/>
  <c r="I37" i="5" s="1"/>
  <c r="I51" i="5" a="1"/>
  <c r="I51" i="5" s="1"/>
  <c r="I39" i="5" a="1"/>
  <c r="I39" i="5" s="1"/>
  <c r="I29" i="5" a="1"/>
  <c r="I29" i="5" s="1"/>
  <c r="I45" i="5" a="1"/>
  <c r="I45" i="5" s="1"/>
  <c r="I9" i="5" a="1"/>
  <c r="I9" i="5" s="1"/>
  <c r="I33" i="5" a="1"/>
  <c r="I33" i="5" s="1"/>
  <c r="I25" i="5" a="1"/>
  <c r="I25" i="5" s="1"/>
  <c r="I10" i="5" a="1"/>
  <c r="I10" i="5" s="1"/>
  <c r="I18" i="5" a="1"/>
  <c r="I18" i="5" s="1"/>
  <c r="I44" i="5" a="1"/>
  <c r="I44" i="5" s="1"/>
  <c r="I26" i="5" a="1"/>
  <c r="I26" i="5" s="1"/>
  <c r="I31" i="5" a="1"/>
  <c r="I31" i="5" s="1"/>
  <c r="I22" i="5" a="1"/>
  <c r="I22" i="5" s="1"/>
  <c r="I5" i="5" a="1"/>
  <c r="I5" i="5" s="1"/>
  <c r="I41" i="5" a="1"/>
  <c r="I41" i="5" s="1"/>
  <c r="P36" i="5" a="1"/>
  <c r="P36" i="5" s="1"/>
  <c r="Y36" i="5" s="1"/>
  <c r="P17" i="5" a="1"/>
  <c r="P17" i="5" s="1"/>
  <c r="Y17" i="5" s="1"/>
  <c r="J4" i="5" a="1"/>
  <c r="J4" i="5" s="1"/>
  <c r="P50" i="5" a="1"/>
  <c r="P50" i="5" s="1"/>
  <c r="Y50" i="5" s="1"/>
  <c r="Y6" i="5"/>
  <c r="O4" i="5" a="1"/>
  <c r="O4" i="5" s="1"/>
  <c r="P4" i="5" s="1" a="1"/>
  <c r="P4" i="5" s="1"/>
  <c r="Y4" i="5" s="1"/>
  <c r="Z28" i="5"/>
  <c r="P7" i="5" a="1"/>
  <c r="P7" i="5" s="1"/>
  <c r="Y7" i="5" s="1"/>
  <c r="P15" i="5" a="1"/>
  <c r="P15" i="5" s="1"/>
  <c r="Y15" i="5" s="1"/>
  <c r="AA5" i="5"/>
  <c r="P9" i="5" a="1"/>
  <c r="P9" i="5" s="1"/>
  <c r="Y9" i="5" s="1"/>
  <c r="P3" i="5" a="1"/>
  <c r="P3" i="5" s="1"/>
  <c r="Y3" i="5" s="1"/>
  <c r="Z12" i="5"/>
  <c r="P21" i="5" a="1"/>
  <c r="P21" i="5" s="1"/>
  <c r="Y21" i="5" s="1"/>
  <c r="P35" i="5" a="1"/>
  <c r="P35" i="5" s="1"/>
  <c r="Y35" i="5" s="1"/>
  <c r="Z16" i="5"/>
  <c r="Y49" i="5"/>
  <c r="AA29" i="5"/>
  <c r="AA47" i="5"/>
  <c r="Y24" i="5"/>
  <c r="Z15" i="5"/>
  <c r="Z20" i="5"/>
  <c r="P23" i="5" a="1"/>
  <c r="P23" i="5" s="1"/>
  <c r="Y23" i="5" s="1"/>
  <c r="V36" i="5" a="1"/>
  <c r="V36" i="5" s="1"/>
  <c r="AA36" i="5" s="1"/>
  <c r="O16" i="5" a="1"/>
  <c r="O16" i="5" s="1"/>
  <c r="P16" i="5" s="1" a="1"/>
  <c r="P16" i="5" s="1"/>
  <c r="P42" i="5" a="1"/>
  <c r="P42" i="5" s="1"/>
  <c r="Y42" i="5" s="1"/>
  <c r="V44" i="5" a="1"/>
  <c r="V44" i="5" s="1"/>
  <c r="AA44" i="5" s="1"/>
  <c r="O30" i="5" a="1"/>
  <c r="O30" i="5" s="1"/>
  <c r="P30" i="5" s="1" a="1"/>
  <c r="P30" i="5" s="1"/>
  <c r="P37" i="5" a="1"/>
  <c r="P37" i="5" s="1"/>
  <c r="Y37" i="5" s="1"/>
  <c r="V49" i="5" a="1"/>
  <c r="V49" i="5" s="1"/>
  <c r="AA49" i="5" s="1"/>
  <c r="Y47" i="5"/>
  <c r="Z19" i="5"/>
  <c r="O12" i="5" a="1"/>
  <c r="O12" i="5" s="1"/>
  <c r="P12" i="5" s="1" a="1"/>
  <c r="P12" i="5" s="1"/>
  <c r="P25" i="5" a="1"/>
  <c r="P25" i="5" s="1"/>
  <c r="Y25" i="5" s="1"/>
  <c r="P14" i="5" a="1"/>
  <c r="P14" i="5" s="1"/>
  <c r="Y14" i="5" s="1"/>
  <c r="AA9" i="5"/>
  <c r="V45" i="5" a="1"/>
  <c r="V45" i="5" s="1"/>
  <c r="AA45" i="5" s="1"/>
  <c r="Z48" i="5"/>
  <c r="S10" i="5" a="1"/>
  <c r="S10" i="5" s="1"/>
  <c r="Z10" i="5" s="1"/>
  <c r="Y22" i="5"/>
  <c r="P29" i="5" a="1"/>
  <c r="P29" i="5" s="1"/>
  <c r="Y29" i="5" s="1"/>
  <c r="AA14" i="5"/>
  <c r="Z39" i="5"/>
  <c r="O11" i="5" a="1"/>
  <c r="O11" i="5" s="1"/>
  <c r="P11" i="5" s="1" a="1"/>
  <c r="P11" i="5" s="1"/>
  <c r="P38" i="5" a="1"/>
  <c r="P38" i="5" s="1"/>
  <c r="Y38" i="5" s="1"/>
  <c r="P46" i="5" a="1"/>
  <c r="P46" i="5" s="1"/>
  <c r="Y46" i="5" s="1"/>
  <c r="P26" i="5" a="1"/>
  <c r="P26" i="5" s="1"/>
  <c r="Y26" i="5" s="1"/>
  <c r="S36" i="5" a="1"/>
  <c r="S36" i="5" s="1"/>
  <c r="Z36" i="5" s="1"/>
  <c r="P44" i="5" a="1"/>
  <c r="P44" i="5" s="1"/>
  <c r="Y44" i="5" s="1"/>
  <c r="Z37" i="5"/>
  <c r="Z30" i="5"/>
  <c r="P34" i="5" a="1"/>
  <c r="P34" i="5" s="1"/>
  <c r="Y34" i="5" s="1"/>
  <c r="P39" i="5" a="1"/>
  <c r="P39" i="5" s="1"/>
  <c r="Y39" i="5" s="1"/>
  <c r="Y33" i="5"/>
  <c r="P48" i="5" a="1"/>
  <c r="P48" i="5" s="1"/>
  <c r="Y48" i="5" s="1"/>
  <c r="Z32" i="5"/>
  <c r="P8" i="5" a="1"/>
  <c r="P8" i="5" s="1"/>
  <c r="Y8" i="5" s="1"/>
  <c r="AA13" i="5"/>
  <c r="O43" i="5" a="1"/>
  <c r="O43" i="5" s="1"/>
  <c r="P43" i="5" s="1" a="1"/>
  <c r="P43" i="5" s="1"/>
  <c r="R2" i="5" a="1"/>
  <c r="R2" i="5" s="1"/>
  <c r="S2" i="5" s="1" a="1"/>
  <c r="S2" i="5" s="1"/>
  <c r="U2" i="5" a="1"/>
  <c r="U2" i="5" s="1"/>
  <c r="V2" i="5" s="1" a="1"/>
  <c r="V2" i="5" s="1"/>
  <c r="X2" i="5" a="1"/>
  <c r="X2" i="5" s="1"/>
  <c r="AB2" i="5" s="1"/>
  <c r="B9" i="10" s="1"/>
  <c r="AF51" i="5" s="1"/>
  <c r="N2" i="5" a="1"/>
  <c r="N2" i="5" s="1"/>
  <c r="O2" i="5" s="1" a="1"/>
  <c r="O2" i="5" s="1"/>
  <c r="P2" i="5" s="1" a="1"/>
  <c r="P2" i="5" s="1"/>
  <c r="P27" i="1"/>
  <c r="Q22" i="1"/>
  <c r="Q27" i="1" s="1"/>
  <c r="P9" i="1"/>
  <c r="J27" i="1"/>
  <c r="D27" i="1"/>
  <c r="J9" i="1"/>
  <c r="P18" i="1"/>
  <c r="D18" i="1"/>
  <c r="K4" i="1"/>
  <c r="J18" i="1"/>
  <c r="Q13" i="1"/>
  <c r="Q18" i="1" s="1"/>
  <c r="K22" i="1"/>
  <c r="K27" i="1" s="1"/>
  <c r="E24" i="1"/>
  <c r="E27" i="1" s="1"/>
  <c r="E13" i="1"/>
  <c r="E18" i="1" s="1"/>
  <c r="K14" i="1"/>
  <c r="K18" i="1" s="1"/>
  <c r="Q5" i="1"/>
  <c r="Q9" i="1" s="1"/>
  <c r="D5" i="1"/>
  <c r="E5" i="1" s="1"/>
  <c r="E6" i="1"/>
  <c r="D7" i="1"/>
  <c r="E7" i="1" s="1"/>
  <c r="D8" i="1"/>
  <c r="E8" i="1" s="1"/>
  <c r="B9" i="1"/>
  <c r="R27" i="3" l="1"/>
  <c r="R17" i="3"/>
  <c r="R24" i="3"/>
  <c r="Q30" i="3"/>
  <c r="R30" i="3" s="1"/>
  <c r="P29" i="3"/>
  <c r="R44" i="3"/>
  <c r="R37" i="3"/>
  <c r="Q28" i="3"/>
  <c r="R28" i="3" s="1"/>
  <c r="P50" i="3"/>
  <c r="Q50" i="3" s="1"/>
  <c r="P48" i="3"/>
  <c r="Q48" i="3" s="1"/>
  <c r="J15" i="3"/>
  <c r="J12" i="3"/>
  <c r="J14" i="3"/>
  <c r="J13" i="3"/>
  <c r="G44" i="5" a="1"/>
  <c r="G44" i="5" s="1"/>
  <c r="G5" i="5" a="1"/>
  <c r="G5" i="5" s="1"/>
  <c r="G2" i="5" a="1"/>
  <c r="G2" i="5" s="1"/>
  <c r="G33" i="5" a="1"/>
  <c r="G33" i="5" s="1"/>
  <c r="G34" i="5" a="1"/>
  <c r="G34" i="5" s="1"/>
  <c r="G39" i="5" a="1"/>
  <c r="G39" i="5" s="1"/>
  <c r="G30" i="5" a="1"/>
  <c r="G30" i="5" s="1"/>
  <c r="G6" i="5" a="1"/>
  <c r="G6" i="5" s="1"/>
  <c r="G37" i="5" a="1"/>
  <c r="G37" i="5" s="1"/>
  <c r="G21" i="5" a="1"/>
  <c r="G21" i="5" s="1"/>
  <c r="G18" i="5" a="1"/>
  <c r="G18" i="5" s="1"/>
  <c r="G24" i="5" a="1"/>
  <c r="G24" i="5" s="1"/>
  <c r="G14" i="5" a="1"/>
  <c r="G14" i="5" s="1"/>
  <c r="G19" i="5" a="1"/>
  <c r="G19" i="5" s="1"/>
  <c r="I7" i="5" a="1"/>
  <c r="I7" i="5" s="1"/>
  <c r="H6" i="5" a="1"/>
  <c r="H6" i="5" s="1"/>
  <c r="G47" i="5" a="1"/>
  <c r="G47" i="5" s="1"/>
  <c r="G15" i="5" a="1"/>
  <c r="G15" i="5" s="1"/>
  <c r="G27" i="5" a="1"/>
  <c r="G27" i="5" s="1"/>
  <c r="G32" i="5" a="1"/>
  <c r="G32" i="5" s="1"/>
  <c r="I3" i="5" a="1"/>
  <c r="I3" i="5" s="1"/>
  <c r="G20" i="5" a="1"/>
  <c r="G20" i="5" s="1"/>
  <c r="G42" i="5" a="1"/>
  <c r="G42" i="5" s="1"/>
  <c r="G7" i="5" a="1"/>
  <c r="G7" i="5" s="1"/>
  <c r="G16" i="5" a="1"/>
  <c r="G16" i="5" s="1"/>
  <c r="G36" i="5" a="1"/>
  <c r="G36" i="5" s="1"/>
  <c r="G9" i="5" a="1"/>
  <c r="G9" i="5" s="1"/>
  <c r="G48" i="5" a="1"/>
  <c r="G48" i="5" s="1"/>
  <c r="G3" i="5" a="1"/>
  <c r="G3" i="5" s="1"/>
  <c r="J7" i="3"/>
  <c r="J8" i="3"/>
  <c r="J3" i="3"/>
  <c r="J9" i="3"/>
  <c r="J6" i="3"/>
  <c r="J4" i="3"/>
  <c r="J10" i="3"/>
  <c r="J2" i="3"/>
  <c r="J5" i="3"/>
  <c r="J11" i="3"/>
  <c r="H16" i="5" a="1"/>
  <c r="H16" i="5" s="1"/>
  <c r="I13" i="5" a="1"/>
  <c r="I13" i="5" s="1"/>
  <c r="H44" i="5" a="1"/>
  <c r="H44" i="5" s="1"/>
  <c r="H12" i="5" a="1"/>
  <c r="H12" i="5" s="1"/>
  <c r="H20" i="5" a="1"/>
  <c r="H20" i="5" s="1"/>
  <c r="H13" i="5" a="1"/>
  <c r="H13" i="5" s="1"/>
  <c r="H35" i="3"/>
  <c r="H9" i="3"/>
  <c r="H5" i="3"/>
  <c r="H15" i="3"/>
  <c r="H33" i="3"/>
  <c r="H49" i="3"/>
  <c r="H43" i="3"/>
  <c r="H18" i="3"/>
  <c r="H11" i="3"/>
  <c r="H10" i="3"/>
  <c r="H34" i="3"/>
  <c r="H2" i="3"/>
  <c r="H51" i="3"/>
  <c r="H39" i="3"/>
  <c r="H14" i="3"/>
  <c r="H46" i="3"/>
  <c r="H23" i="3"/>
  <c r="H32" i="3"/>
  <c r="H50" i="3"/>
  <c r="H22" i="3"/>
  <c r="H13" i="3"/>
  <c r="H7" i="3"/>
  <c r="H12" i="3"/>
  <c r="H37" i="3"/>
  <c r="H42" i="3"/>
  <c r="H30" i="3"/>
  <c r="H6" i="3"/>
  <c r="H41" i="3"/>
  <c r="H26" i="3"/>
  <c r="H47" i="3"/>
  <c r="H44" i="3"/>
  <c r="H25" i="3"/>
  <c r="H36" i="3"/>
  <c r="H4" i="3"/>
  <c r="H17" i="3"/>
  <c r="H21" i="3"/>
  <c r="H19" i="3"/>
  <c r="H20" i="3"/>
  <c r="H8" i="3"/>
  <c r="H45" i="3"/>
  <c r="H24" i="3"/>
  <c r="H16" i="3"/>
  <c r="H29" i="3"/>
  <c r="H38" i="3"/>
  <c r="H40" i="3"/>
  <c r="H27" i="3"/>
  <c r="H3" i="3"/>
  <c r="H31" i="3"/>
  <c r="H28" i="3"/>
  <c r="H48" i="3"/>
  <c r="H11" i="5" a="1"/>
  <c r="H11" i="5" s="1"/>
  <c r="H15" i="5" a="1"/>
  <c r="H15" i="5" s="1"/>
  <c r="K9" i="1"/>
  <c r="H34" i="5" a="1"/>
  <c r="H34" i="5" s="1"/>
  <c r="H14" i="5" a="1"/>
  <c r="H14" i="5" s="1"/>
  <c r="H19" i="5" a="1"/>
  <c r="H19" i="5" s="1"/>
  <c r="H5" i="5" a="1"/>
  <c r="H5" i="5" s="1"/>
  <c r="H21" i="5" a="1"/>
  <c r="H21" i="5" s="1"/>
  <c r="H41" i="5" a="1"/>
  <c r="H41" i="5" s="1"/>
  <c r="H7" i="5" a="1"/>
  <c r="H7" i="5" s="1"/>
  <c r="H32" i="5" a="1"/>
  <c r="H32" i="5" s="1"/>
  <c r="H46" i="5" a="1"/>
  <c r="H46" i="5" s="1"/>
  <c r="H31" i="5" a="1"/>
  <c r="H31" i="5" s="1"/>
  <c r="G46" i="5" a="1"/>
  <c r="G46" i="5" s="1"/>
  <c r="G51" i="5" a="1"/>
  <c r="G51" i="5" s="1"/>
  <c r="G49" i="5" a="1"/>
  <c r="G49" i="5" s="1"/>
  <c r="G45" i="5" a="1"/>
  <c r="G45" i="5" s="1"/>
  <c r="G50" i="5" a="1"/>
  <c r="G50" i="5" s="1"/>
  <c r="G31" i="5" a="1"/>
  <c r="G31" i="5" s="1"/>
  <c r="G17" i="5" a="1"/>
  <c r="G17" i="5" s="1"/>
  <c r="G38" i="5" a="1"/>
  <c r="G38" i="5" s="1"/>
  <c r="H38" i="5" a="1"/>
  <c r="H38" i="5" s="1"/>
  <c r="H8" i="5" a="1"/>
  <c r="H8" i="5" s="1"/>
  <c r="H51" i="5" a="1"/>
  <c r="H51" i="5" s="1"/>
  <c r="H42" i="5" a="1"/>
  <c r="H42" i="5" s="1"/>
  <c r="H36" i="5" a="1"/>
  <c r="H36" i="5" s="1"/>
  <c r="I40" i="3"/>
  <c r="I4" i="3"/>
  <c r="I51" i="3"/>
  <c r="I26" i="3"/>
  <c r="I33" i="3"/>
  <c r="I28" i="3"/>
  <c r="I50" i="3"/>
  <c r="I14" i="3"/>
  <c r="I21" i="3"/>
  <c r="I37" i="3"/>
  <c r="I25" i="3"/>
  <c r="I29" i="3"/>
  <c r="I12" i="3"/>
  <c r="I34" i="3"/>
  <c r="I20" i="3"/>
  <c r="I27" i="3"/>
  <c r="I43" i="3"/>
  <c r="I42" i="3"/>
  <c r="I30" i="3"/>
  <c r="I35" i="3"/>
  <c r="I11" i="3"/>
  <c r="I18" i="3"/>
  <c r="I49" i="3"/>
  <c r="I22" i="3"/>
  <c r="I44" i="3"/>
  <c r="I8" i="3"/>
  <c r="I15" i="3"/>
  <c r="I31" i="3"/>
  <c r="I17" i="3"/>
  <c r="I41" i="3"/>
  <c r="I2" i="3"/>
  <c r="I45" i="3"/>
  <c r="I19" i="3"/>
  <c r="I48" i="3"/>
  <c r="I46" i="3"/>
  <c r="I39" i="3"/>
  <c r="I7" i="3"/>
  <c r="I23" i="3"/>
  <c r="I9" i="3"/>
  <c r="I13" i="3"/>
  <c r="I6" i="3"/>
  <c r="I3" i="3"/>
  <c r="I5" i="3"/>
  <c r="I38" i="3"/>
  <c r="I24" i="3"/>
  <c r="I32" i="3"/>
  <c r="I16" i="3"/>
  <c r="I47" i="3"/>
  <c r="I10" i="3"/>
  <c r="I36" i="3"/>
  <c r="H49" i="5" a="1"/>
  <c r="H49" i="5" s="1"/>
  <c r="H18" i="5" a="1"/>
  <c r="H18" i="5" s="1"/>
  <c r="H29" i="5" a="1"/>
  <c r="H29" i="5" s="1"/>
  <c r="H37" i="5" a="1"/>
  <c r="H37" i="5" s="1"/>
  <c r="H48" i="5" a="1"/>
  <c r="H48" i="5" s="1"/>
  <c r="H27" i="5" a="1"/>
  <c r="H27" i="5" s="1"/>
  <c r="H2" i="5" a="1"/>
  <c r="H2" i="5" s="1"/>
  <c r="H24" i="5" a="1"/>
  <c r="H24" i="5" s="1"/>
  <c r="G43" i="5" a="1"/>
  <c r="G43" i="5" s="1"/>
  <c r="G11" i="5" a="1"/>
  <c r="G11" i="5" s="1"/>
  <c r="G25" i="5" a="1"/>
  <c r="G25" i="5" s="1"/>
  <c r="G29" i="5" a="1"/>
  <c r="G29" i="5" s="1"/>
  <c r="G35" i="5" a="1"/>
  <c r="G35" i="5" s="1"/>
  <c r="G10" i="5" a="1"/>
  <c r="G10" i="5" s="1"/>
  <c r="G23" i="5" a="1"/>
  <c r="G23" i="5" s="1"/>
  <c r="G8" i="5" a="1"/>
  <c r="G8" i="5" s="1"/>
  <c r="H30" i="5" a="1"/>
  <c r="H30" i="5" s="1"/>
  <c r="H39" i="5" a="1"/>
  <c r="H39" i="5" s="1"/>
  <c r="H50" i="5" a="1"/>
  <c r="H50" i="5" s="1"/>
  <c r="H45" i="5" a="1"/>
  <c r="H45" i="5" s="1"/>
  <c r="H40" i="5" a="1"/>
  <c r="H40" i="5" s="1"/>
  <c r="H23" i="5" a="1"/>
  <c r="H23" i="5" s="1"/>
  <c r="G6" i="3"/>
  <c r="G8" i="3"/>
  <c r="G33" i="3"/>
  <c r="G14" i="3"/>
  <c r="G13" i="3"/>
  <c r="G42" i="3"/>
  <c r="G30" i="3"/>
  <c r="G7" i="3"/>
  <c r="G35" i="3"/>
  <c r="G11" i="3"/>
  <c r="G34" i="3"/>
  <c r="G18" i="3"/>
  <c r="G5" i="3"/>
  <c r="G38" i="3"/>
  <c r="G20" i="3"/>
  <c r="G15" i="3"/>
  <c r="G49" i="3"/>
  <c r="G43" i="3"/>
  <c r="G17" i="3"/>
  <c r="G28" i="3"/>
  <c r="G39" i="3"/>
  <c r="G31" i="3"/>
  <c r="G47" i="3"/>
  <c r="G22" i="3"/>
  <c r="G12" i="3"/>
  <c r="G26" i="3"/>
  <c r="G51" i="3"/>
  <c r="G32" i="3"/>
  <c r="G9" i="3"/>
  <c r="G40" i="3"/>
  <c r="G23" i="3"/>
  <c r="G19" i="3"/>
  <c r="G44" i="3"/>
  <c r="G45" i="3"/>
  <c r="G21" i="3"/>
  <c r="G37" i="3"/>
  <c r="G36" i="3"/>
  <c r="G2" i="3"/>
  <c r="G50" i="3"/>
  <c r="G27" i="3"/>
  <c r="G3" i="3"/>
  <c r="G25" i="3"/>
  <c r="G48" i="3"/>
  <c r="G24" i="3"/>
  <c r="G29" i="3"/>
  <c r="G16" i="3"/>
  <c r="G10" i="3"/>
  <c r="G4" i="3"/>
  <c r="G46" i="3"/>
  <c r="G41" i="3"/>
  <c r="H10" i="5" a="1"/>
  <c r="H10" i="5" s="1"/>
  <c r="H33" i="5" a="1"/>
  <c r="H33" i="5" s="1"/>
  <c r="H35" i="5" a="1"/>
  <c r="H35" i="5" s="1"/>
  <c r="H3" i="5" a="1"/>
  <c r="H3" i="5" s="1"/>
  <c r="H9" i="5" a="1"/>
  <c r="H9" i="5" s="1"/>
  <c r="H43" i="5" a="1"/>
  <c r="H43" i="5" s="1"/>
  <c r="H25" i="5" a="1"/>
  <c r="H25" i="5" s="1"/>
  <c r="H26" i="5" a="1"/>
  <c r="H26" i="5" s="1"/>
  <c r="H4" i="5" a="1"/>
  <c r="H4" i="5" s="1"/>
  <c r="H22" i="5" a="1"/>
  <c r="H22" i="5" s="1"/>
  <c r="H17" i="5" a="1"/>
  <c r="H17" i="5" s="1"/>
  <c r="H47" i="5" a="1"/>
  <c r="H47" i="5" s="1"/>
  <c r="H28" i="5" a="1"/>
  <c r="H28" i="5" s="1"/>
  <c r="G22" i="5" a="1"/>
  <c r="G22" i="5" s="1"/>
  <c r="G26" i="5" a="1"/>
  <c r="G26" i="5" s="1"/>
  <c r="G12" i="5" a="1"/>
  <c r="G12" i="5" s="1"/>
  <c r="G28" i="5" a="1"/>
  <c r="G28" i="5" s="1"/>
  <c r="G13" i="5" a="1"/>
  <c r="G13" i="5" s="1"/>
  <c r="G40" i="5" a="1"/>
  <c r="G40" i="5" s="1"/>
  <c r="G4" i="5" a="1"/>
  <c r="G4" i="5" s="1"/>
  <c r="G41" i="5" a="1"/>
  <c r="G41" i="5" s="1"/>
  <c r="Y16" i="5"/>
  <c r="Y12" i="5"/>
  <c r="Y43" i="5"/>
  <c r="Y11" i="5"/>
  <c r="Y30" i="5"/>
  <c r="Z2" i="5"/>
  <c r="B9" i="9" s="1"/>
  <c r="AD51" i="5" s="1"/>
  <c r="AA2" i="5"/>
  <c r="B9" i="8" s="1"/>
  <c r="AE51" i="5" s="1"/>
  <c r="Y2" i="5"/>
  <c r="D9" i="1"/>
  <c r="E4" i="1"/>
  <c r="R50" i="3" l="1"/>
  <c r="Q29" i="3"/>
  <c r="R29" i="3" s="1"/>
  <c r="R48" i="3"/>
  <c r="E9" i="1"/>
  <c r="B9" i="7"/>
  <c r="AC51" i="5" s="1"/>
  <c r="F51" i="5" s="1" a="1"/>
  <c r="F51" i="5" s="1"/>
  <c r="L51" i="5" s="1"/>
  <c r="AE6" i="5"/>
  <c r="AE12" i="5"/>
  <c r="AE18" i="5"/>
  <c r="AE24" i="5"/>
  <c r="AE30" i="5"/>
  <c r="AE36" i="5"/>
  <c r="AE42" i="5"/>
  <c r="AE48" i="5"/>
  <c r="AE7" i="5"/>
  <c r="AE25" i="5"/>
  <c r="AE37" i="5"/>
  <c r="AE49" i="5"/>
  <c r="AE8" i="5"/>
  <c r="AE14" i="5"/>
  <c r="AE20" i="5"/>
  <c r="AE26" i="5"/>
  <c r="AE32" i="5"/>
  <c r="AE38" i="5"/>
  <c r="AE44" i="5"/>
  <c r="AE50" i="5"/>
  <c r="AE3" i="5"/>
  <c r="AE9" i="5"/>
  <c r="AE15" i="5"/>
  <c r="AE21" i="5"/>
  <c r="AE27" i="5"/>
  <c r="AE33" i="5"/>
  <c r="AE39" i="5"/>
  <c r="AE45" i="5"/>
  <c r="AE4" i="5"/>
  <c r="AE10" i="5"/>
  <c r="AE16" i="5"/>
  <c r="AE22" i="5"/>
  <c r="AE28" i="5"/>
  <c r="AE34" i="5"/>
  <c r="AE40" i="5"/>
  <c r="AE46" i="5"/>
  <c r="AE13" i="5"/>
  <c r="AE19" i="5"/>
  <c r="AE31" i="5"/>
  <c r="AE43" i="5"/>
  <c r="AE5" i="5"/>
  <c r="AE11" i="5"/>
  <c r="AE17" i="5"/>
  <c r="AE23" i="5"/>
  <c r="AE29" i="5"/>
  <c r="AE35" i="5"/>
  <c r="AE41" i="5"/>
  <c r="AE47" i="5"/>
  <c r="AF6" i="5"/>
  <c r="AF12" i="5"/>
  <c r="AF18" i="5"/>
  <c r="AF24" i="5"/>
  <c r="AF30" i="5"/>
  <c r="AF36" i="5"/>
  <c r="AF42" i="5"/>
  <c r="AF48" i="5"/>
  <c r="AF7" i="5"/>
  <c r="AF13" i="5"/>
  <c r="AF19" i="5"/>
  <c r="AF25" i="5"/>
  <c r="AF31" i="5"/>
  <c r="AF43" i="5"/>
  <c r="AF49" i="5"/>
  <c r="AF8" i="5"/>
  <c r="AF14" i="5"/>
  <c r="AF20" i="5"/>
  <c r="AF26" i="5"/>
  <c r="AF32" i="5"/>
  <c r="AF38" i="5"/>
  <c r="AF44" i="5"/>
  <c r="AF50" i="5"/>
  <c r="AF3" i="5"/>
  <c r="AF9" i="5"/>
  <c r="AF15" i="5"/>
  <c r="AF21" i="5"/>
  <c r="AF27" i="5"/>
  <c r="AF33" i="5"/>
  <c r="AF39" i="5"/>
  <c r="AF45" i="5"/>
  <c r="AF4" i="5"/>
  <c r="AF10" i="5"/>
  <c r="AF16" i="5"/>
  <c r="AF22" i="5"/>
  <c r="AF28" i="5"/>
  <c r="AF34" i="5"/>
  <c r="AF40" i="5"/>
  <c r="AF46" i="5"/>
  <c r="AF37" i="5"/>
  <c r="AF5" i="5"/>
  <c r="AF11" i="5"/>
  <c r="AF17" i="5"/>
  <c r="AF23" i="5"/>
  <c r="AF29" i="5"/>
  <c r="AF35" i="5"/>
  <c r="AF41" i="5"/>
  <c r="AF47" i="5"/>
  <c r="AF2" i="5"/>
  <c r="AE2" i="5"/>
  <c r="AD6" i="5" l="1"/>
  <c r="AD12" i="5"/>
  <c r="AD18" i="5"/>
  <c r="AD24" i="5"/>
  <c r="AD30" i="5"/>
  <c r="AD36" i="5"/>
  <c r="AD42" i="5"/>
  <c r="AD48" i="5"/>
  <c r="AD13" i="5"/>
  <c r="AD25" i="5"/>
  <c r="AD37" i="5"/>
  <c r="AD49" i="5"/>
  <c r="AD8" i="5"/>
  <c r="AD14" i="5"/>
  <c r="AD20" i="5"/>
  <c r="AD26" i="5"/>
  <c r="AD32" i="5"/>
  <c r="AD38" i="5"/>
  <c r="AD44" i="5"/>
  <c r="AD50" i="5"/>
  <c r="AD3" i="5"/>
  <c r="AD9" i="5"/>
  <c r="AD15" i="5"/>
  <c r="AD21" i="5"/>
  <c r="AD27" i="5"/>
  <c r="AD33" i="5"/>
  <c r="AD39" i="5"/>
  <c r="AD45" i="5"/>
  <c r="AD4" i="5"/>
  <c r="AD10" i="5"/>
  <c r="AD16" i="5"/>
  <c r="AD22" i="5"/>
  <c r="AD28" i="5"/>
  <c r="AD34" i="5"/>
  <c r="AD40" i="5"/>
  <c r="AD46" i="5"/>
  <c r="AD7" i="5"/>
  <c r="AD19" i="5"/>
  <c r="AD31" i="5"/>
  <c r="AD43" i="5"/>
  <c r="AD5" i="5"/>
  <c r="AD11" i="5"/>
  <c r="AD17" i="5"/>
  <c r="AD23" i="5"/>
  <c r="AD29" i="5"/>
  <c r="AD35" i="5"/>
  <c r="AD41" i="5"/>
  <c r="AD47" i="5"/>
  <c r="AC6" i="5"/>
  <c r="F6" i="5" s="1" a="1"/>
  <c r="F6" i="5" s="1"/>
  <c r="AC12" i="5"/>
  <c r="AC18" i="5"/>
  <c r="AC24" i="5"/>
  <c r="AC30" i="5"/>
  <c r="AC36" i="5"/>
  <c r="AC42" i="5"/>
  <c r="AC48" i="5"/>
  <c r="AC13" i="5"/>
  <c r="AC25" i="5"/>
  <c r="AC37" i="5"/>
  <c r="AC49" i="5"/>
  <c r="AC8" i="5"/>
  <c r="F8" i="5" s="1" a="1"/>
  <c r="F8" i="5" s="1"/>
  <c r="AC14" i="5"/>
  <c r="AC20" i="5"/>
  <c r="AC26" i="5"/>
  <c r="F26" i="5" s="1" a="1"/>
  <c r="F26" i="5" s="1"/>
  <c r="AC32" i="5"/>
  <c r="AC38" i="5"/>
  <c r="AC44" i="5"/>
  <c r="F44" i="5" s="1" a="1"/>
  <c r="F44" i="5" s="1"/>
  <c r="AC50" i="5"/>
  <c r="AC3" i="5"/>
  <c r="AC9" i="5"/>
  <c r="AC15" i="5"/>
  <c r="AC21" i="5"/>
  <c r="AC27" i="5"/>
  <c r="AC33" i="5"/>
  <c r="AC39" i="5"/>
  <c r="AC45" i="5"/>
  <c r="AC4" i="5"/>
  <c r="F4" i="5" s="1" a="1"/>
  <c r="F4" i="5" s="1"/>
  <c r="AC10" i="5"/>
  <c r="AC16" i="5"/>
  <c r="AC22" i="5"/>
  <c r="AC28" i="5"/>
  <c r="AC34" i="5"/>
  <c r="AC40" i="5"/>
  <c r="AC46" i="5"/>
  <c r="AC7" i="5"/>
  <c r="F7" i="5" s="1" a="1"/>
  <c r="F7" i="5" s="1"/>
  <c r="AC19" i="5"/>
  <c r="AC31" i="5"/>
  <c r="AC43" i="5"/>
  <c r="AC5" i="5"/>
  <c r="F5" i="5" s="1" a="1"/>
  <c r="F5" i="5" s="1"/>
  <c r="AC11" i="5"/>
  <c r="AC17" i="5"/>
  <c r="AC23" i="5"/>
  <c r="AC29" i="5"/>
  <c r="AC35" i="5"/>
  <c r="AC41" i="5"/>
  <c r="AC47" i="5"/>
  <c r="AC2" i="5"/>
  <c r="AD2" i="5"/>
  <c r="B9" i="6" l="1"/>
  <c r="F2" i="5" a="1"/>
  <c r="F2" i="5" s="1"/>
  <c r="F16" i="5" a="1"/>
  <c r="F16" i="5" s="1"/>
  <c r="L16" i="5" s="1"/>
  <c r="F27" i="5" a="1"/>
  <c r="F27" i="5" s="1"/>
  <c r="L27" i="5" s="1"/>
  <c r="F47" i="5" a="1"/>
  <c r="F47" i="5" s="1"/>
  <c r="L47" i="5" s="1"/>
  <c r="F11" i="5" a="1"/>
  <c r="F11" i="5" s="1"/>
  <c r="L11" i="5" s="1"/>
  <c r="F46" i="5" a="1"/>
  <c r="F46" i="5" s="1"/>
  <c r="L46" i="5" s="1"/>
  <c r="F10" i="5" a="1"/>
  <c r="F10" i="5" s="1"/>
  <c r="L10" i="5" s="1"/>
  <c r="F21" i="5" a="1"/>
  <c r="F21" i="5" s="1"/>
  <c r="L21" i="5" s="1"/>
  <c r="F38" i="5" a="1"/>
  <c r="F38" i="5" s="1"/>
  <c r="L38" i="5" s="1"/>
  <c r="F49" i="5" a="1"/>
  <c r="F49" i="5" s="1"/>
  <c r="L49" i="5" s="1"/>
  <c r="F36" i="5" a="1"/>
  <c r="F36" i="5" s="1"/>
  <c r="L36" i="5" s="1"/>
  <c r="F41" i="5" a="1"/>
  <c r="F41" i="5" s="1"/>
  <c r="L41" i="5" s="1"/>
  <c r="F40" i="5" a="1"/>
  <c r="F40" i="5" s="1"/>
  <c r="L40" i="5" s="1"/>
  <c r="F25" i="5" a="1"/>
  <c r="F25" i="5" s="1"/>
  <c r="L25" i="5" s="1"/>
  <c r="F24" i="5" a="1"/>
  <c r="F24" i="5" s="1"/>
  <c r="L24" i="5" s="1"/>
  <c r="F13" i="5" a="1"/>
  <c r="F13" i="5" s="1"/>
  <c r="L13" i="5" s="1"/>
  <c r="F15" i="5" a="1"/>
  <c r="F15" i="5" s="1"/>
  <c r="L15" i="5" s="1"/>
  <c r="F32" i="5" a="1"/>
  <c r="F32" i="5" s="1"/>
  <c r="L32" i="5" s="1"/>
  <c r="F37" i="5" a="1"/>
  <c r="F37" i="5" s="1"/>
  <c r="L37" i="5" s="1"/>
  <c r="F30" i="5" a="1"/>
  <c r="F30" i="5" s="1"/>
  <c r="L30" i="5" s="1"/>
  <c r="F35" i="5" a="1"/>
  <c r="F35" i="5" s="1"/>
  <c r="L35" i="5" s="1"/>
  <c r="F43" i="5" a="1"/>
  <c r="F43" i="5" s="1"/>
  <c r="L43" i="5" s="1"/>
  <c r="F34" i="5" a="1"/>
  <c r="F34" i="5" s="1"/>
  <c r="L34" i="5" s="1"/>
  <c r="F45" i="5" a="1"/>
  <c r="F45" i="5" s="1"/>
  <c r="L45" i="5" s="1"/>
  <c r="F9" i="5" a="1"/>
  <c r="F9" i="5" s="1"/>
  <c r="L9" i="5" s="1"/>
  <c r="F29" i="5" a="1"/>
  <c r="F29" i="5" s="1"/>
  <c r="L29" i="5" s="1"/>
  <c r="F31" i="5" a="1"/>
  <c r="F31" i="5" s="1"/>
  <c r="L31" i="5" s="1"/>
  <c r="F28" i="5" a="1"/>
  <c r="F28" i="5" s="1"/>
  <c r="L28" i="5" s="1"/>
  <c r="F39" i="5" a="1"/>
  <c r="F39" i="5" s="1"/>
  <c r="L39" i="5" s="1"/>
  <c r="F3" i="5" a="1"/>
  <c r="F3" i="5" s="1"/>
  <c r="L3" i="5" s="1"/>
  <c r="F20" i="5" a="1"/>
  <c r="F20" i="5" s="1"/>
  <c r="L20" i="5" s="1"/>
  <c r="F18" i="5" a="1"/>
  <c r="F18" i="5" s="1"/>
  <c r="L18" i="5" s="1"/>
  <c r="F23" i="5" a="1"/>
  <c r="F23" i="5" s="1"/>
  <c r="L23" i="5" s="1"/>
  <c r="F19" i="5" a="1"/>
  <c r="F19" i="5" s="1"/>
  <c r="L19" i="5" s="1"/>
  <c r="F22" i="5" a="1"/>
  <c r="F22" i="5" s="1"/>
  <c r="L22" i="5" s="1"/>
  <c r="F33" i="5" a="1"/>
  <c r="F33" i="5" s="1"/>
  <c r="L33" i="5" s="1"/>
  <c r="F50" i="5" a="1"/>
  <c r="F50" i="5" s="1"/>
  <c r="L50" i="5" s="1"/>
  <c r="F14" i="5" a="1"/>
  <c r="F14" i="5" s="1"/>
  <c r="L14" i="5" s="1"/>
  <c r="F48" i="5" a="1"/>
  <c r="F48" i="5" s="1"/>
  <c r="L48" i="5" s="1"/>
  <c r="F12" i="5" a="1"/>
  <c r="F12" i="5" s="1"/>
  <c r="L12" i="5" s="1"/>
  <c r="F17" i="5" a="1"/>
  <c r="F17" i="5" s="1"/>
  <c r="L17" i="5" s="1"/>
  <c r="F42" i="5" a="1"/>
  <c r="F42" i="5" s="1"/>
  <c r="L42" i="5" s="1"/>
  <c r="L5" i="5"/>
  <c r="N5" i="2" s="1"/>
  <c r="L6" i="5"/>
  <c r="L8" i="5"/>
  <c r="L26" i="5"/>
  <c r="L44" i="5"/>
  <c r="L7" i="5"/>
  <c r="L4" i="5"/>
  <c r="S6" i="3" l="1"/>
  <c r="S14" i="3"/>
  <c r="S22" i="3"/>
  <c r="S30" i="3"/>
  <c r="F30" i="3" s="1"/>
  <c r="L30" i="3" s="1"/>
  <c r="S38" i="3"/>
  <c r="F38" i="3" s="1"/>
  <c r="L38" i="3" s="1"/>
  <c r="S46" i="3"/>
  <c r="F46" i="3" s="1"/>
  <c r="L46" i="3" s="1"/>
  <c r="S7" i="3"/>
  <c r="S15" i="3"/>
  <c r="S23" i="3"/>
  <c r="F23" i="3" s="1"/>
  <c r="L23" i="3" s="1"/>
  <c r="S31" i="3"/>
  <c r="F31" i="3" s="1"/>
  <c r="L31" i="3" s="1"/>
  <c r="S39" i="3"/>
  <c r="F39" i="3" s="1"/>
  <c r="L39" i="3" s="1"/>
  <c r="S47" i="3"/>
  <c r="F47" i="3" s="1"/>
  <c r="L47" i="3" s="1"/>
  <c r="S8" i="3"/>
  <c r="S16" i="3"/>
  <c r="S24" i="3"/>
  <c r="F24" i="3" s="1"/>
  <c r="L24" i="3" s="1"/>
  <c r="S32" i="3"/>
  <c r="F32" i="3" s="1"/>
  <c r="L32" i="3" s="1"/>
  <c r="S40" i="3"/>
  <c r="F40" i="3" s="1"/>
  <c r="L40" i="3" s="1"/>
  <c r="S48" i="3"/>
  <c r="F48" i="3" s="1"/>
  <c r="L48" i="3" s="1"/>
  <c r="S12" i="3"/>
  <c r="S44" i="3"/>
  <c r="F44" i="3" s="1"/>
  <c r="L44" i="3" s="1"/>
  <c r="S5" i="3"/>
  <c r="S29" i="3"/>
  <c r="F29" i="3" s="1"/>
  <c r="L29" i="3" s="1"/>
  <c r="S9" i="3"/>
  <c r="S17" i="3"/>
  <c r="S25" i="3"/>
  <c r="F25" i="3" s="1"/>
  <c r="L25" i="3" s="1"/>
  <c r="S33" i="3"/>
  <c r="F33" i="3" s="1"/>
  <c r="L33" i="3" s="1"/>
  <c r="S41" i="3"/>
  <c r="F41" i="3" s="1"/>
  <c r="L41" i="3" s="1"/>
  <c r="S49" i="3"/>
  <c r="F49" i="3" s="1"/>
  <c r="L49" i="3" s="1"/>
  <c r="S13" i="3"/>
  <c r="S37" i="3"/>
  <c r="F37" i="3" s="1"/>
  <c r="L37" i="3" s="1"/>
  <c r="S51" i="3"/>
  <c r="F51" i="3" s="1"/>
  <c r="L51" i="3" s="1"/>
  <c r="S10" i="3"/>
  <c r="S18" i="3"/>
  <c r="S26" i="3"/>
  <c r="F26" i="3" s="1"/>
  <c r="L26" i="3" s="1"/>
  <c r="S34" i="3"/>
  <c r="F34" i="3" s="1"/>
  <c r="L34" i="3" s="1"/>
  <c r="S42" i="3"/>
  <c r="F42" i="3" s="1"/>
  <c r="L42" i="3" s="1"/>
  <c r="S50" i="3"/>
  <c r="F50" i="3" s="1"/>
  <c r="L50" i="3" s="1"/>
  <c r="S4" i="3"/>
  <c r="S20" i="3"/>
  <c r="S28" i="3"/>
  <c r="F28" i="3" s="1"/>
  <c r="L28" i="3" s="1"/>
  <c r="S36" i="3"/>
  <c r="F36" i="3" s="1"/>
  <c r="L36" i="3" s="1"/>
  <c r="S21" i="3"/>
  <c r="S45" i="3"/>
  <c r="F45" i="3" s="1"/>
  <c r="L45" i="3" s="1"/>
  <c r="S3" i="3"/>
  <c r="F3" i="3" s="1"/>
  <c r="S11" i="3"/>
  <c r="S19" i="3"/>
  <c r="S27" i="3"/>
  <c r="F27" i="3" s="1"/>
  <c r="L27" i="3" s="1"/>
  <c r="S35" i="3"/>
  <c r="F35" i="3" s="1"/>
  <c r="L35" i="3" s="1"/>
  <c r="S43" i="3"/>
  <c r="F43" i="3" s="1"/>
  <c r="L43" i="3" s="1"/>
  <c r="S2" i="3"/>
  <c r="L2" i="5"/>
  <c r="N4" i="2" s="1"/>
  <c r="F20" i="3" l="1"/>
  <c r="L20" i="3" s="1"/>
  <c r="F4" i="3"/>
  <c r="L4" i="3" s="1"/>
  <c r="F14" i="3"/>
  <c r="L14" i="3" s="1"/>
  <c r="F21" i="3"/>
  <c r="L21" i="3" s="1"/>
  <c r="F6" i="3"/>
  <c r="L6" i="3" s="1"/>
  <c r="F19" i="3"/>
  <c r="L19" i="3" s="1"/>
  <c r="F7" i="3"/>
  <c r="L7" i="3" s="1"/>
  <c r="F18" i="3"/>
  <c r="L18" i="3" s="1"/>
  <c r="F8" i="3"/>
  <c r="L8" i="3" s="1"/>
  <c r="F13" i="3"/>
  <c r="L13" i="3" s="1"/>
  <c r="F17" i="3"/>
  <c r="L17" i="3" s="1"/>
  <c r="F10" i="3"/>
  <c r="L10" i="3" s="1"/>
  <c r="F11" i="3"/>
  <c r="L11" i="3" s="1"/>
  <c r="F12" i="3"/>
  <c r="L12" i="3" s="1"/>
  <c r="F2" i="3"/>
  <c r="L2" i="3" s="1"/>
  <c r="F5" i="3"/>
  <c r="L5" i="3" s="1"/>
  <c r="F15" i="3"/>
  <c r="L15" i="3" s="1"/>
  <c r="F22" i="3"/>
  <c r="L22" i="3" s="1"/>
  <c r="F16" i="3"/>
  <c r="L16" i="3" s="1"/>
  <c r="F9" i="3"/>
  <c r="L9" i="3" s="1"/>
  <c r="L3" i="3"/>
  <c r="N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<sst xmlns="http://schemas.openxmlformats.org/spreadsheetml/2006/main" count="246" uniqueCount="91">
  <si>
    <t>Tipologia Utenza</t>
  </si>
  <si>
    <t>Unità Immobiliari</t>
  </si>
  <si>
    <t>Totale CNF</t>
  </si>
  <si>
    <t>CNF</t>
  </si>
  <si>
    <t>Domestico Residente</t>
  </si>
  <si>
    <t>Totale Unità immobiliari</t>
  </si>
  <si>
    <t>Acquedotto</t>
  </si>
  <si>
    <t>Quote fisse</t>
  </si>
  <si>
    <t>Varie</t>
  </si>
  <si>
    <t>Oneri di perequazione</t>
  </si>
  <si>
    <t>Voci di fatturazione</t>
  </si>
  <si>
    <t>Fognatura</t>
  </si>
  <si>
    <t>Depurazione</t>
  </si>
  <si>
    <t>Imponibile</t>
  </si>
  <si>
    <t>Imposta</t>
  </si>
  <si>
    <t>IVA</t>
  </si>
  <si>
    <t>Totale</t>
  </si>
  <si>
    <t>Id UI</t>
  </si>
  <si>
    <t>Descrizione UI</t>
  </si>
  <si>
    <t>Consumo rilevato</t>
  </si>
  <si>
    <t>Consumo Ripartito</t>
  </si>
  <si>
    <t>Idrico</t>
  </si>
  <si>
    <t>Oneri</t>
  </si>
  <si>
    <t>Quota fissa</t>
  </si>
  <si>
    <t>Pi</t>
  </si>
  <si>
    <t>Pi%</t>
  </si>
  <si>
    <t>Fasce</t>
  </si>
  <si>
    <t>Descrizione</t>
  </si>
  <si>
    <t>Peso</t>
  </si>
  <si>
    <t>Agevolata</t>
  </si>
  <si>
    <t>Base</t>
  </si>
  <si>
    <t>I Eccedenza</t>
  </si>
  <si>
    <t>II Eccedenza</t>
  </si>
  <si>
    <t>CF1</t>
  </si>
  <si>
    <t>CF2</t>
  </si>
  <si>
    <t>CF3</t>
  </si>
  <si>
    <t>CF4</t>
  </si>
  <si>
    <t>III Eccedenza</t>
  </si>
  <si>
    <t>&gt;84</t>
  </si>
  <si>
    <t>Industiali Piccoli quantitativi &lt;500mc</t>
  </si>
  <si>
    <t>Agricolo Zootecnico</t>
  </si>
  <si>
    <t>Uso Artigianale Comm. Piccoli quantitativi &lt; 500 mc</t>
  </si>
  <si>
    <t>Consumo fatturato (mc)</t>
  </si>
  <si>
    <t>Tipologia</t>
  </si>
  <si>
    <t>Dom. Residente</t>
  </si>
  <si>
    <t>Dom. Non Residente</t>
  </si>
  <si>
    <t>Domestico Non Residente</t>
  </si>
  <si>
    <t>Pubblica Amministrazione</t>
  </si>
  <si>
    <t>Pubblica Amministrazione Non disalimentabile</t>
  </si>
  <si>
    <t>-</t>
  </si>
  <si>
    <t>Uso Artigianale Comm. Grandi quantitativi &gt; 500 mc</t>
  </si>
  <si>
    <t>Industiali Grandi quantitativi &gt;500mc</t>
  </si>
  <si>
    <t>Totali</t>
  </si>
  <si>
    <t>CF5</t>
  </si>
  <si>
    <t>&gt; 250</t>
  </si>
  <si>
    <t>&gt;200</t>
  </si>
  <si>
    <t>SI</t>
  </si>
  <si>
    <t>NO</t>
  </si>
  <si>
    <t>CFDN1</t>
  </si>
  <si>
    <t>CFDN2</t>
  </si>
  <si>
    <t>CFDN3</t>
  </si>
  <si>
    <t>CFDN4</t>
  </si>
  <si>
    <t>CFAR1</t>
  </si>
  <si>
    <t>CFAR2</t>
  </si>
  <si>
    <t>CFAR3</t>
  </si>
  <si>
    <t>CFIP1</t>
  </si>
  <si>
    <t>CFIP2</t>
  </si>
  <si>
    <t>CFIP3</t>
  </si>
  <si>
    <t>CFAZ1</t>
  </si>
  <si>
    <t>CFAZ2</t>
  </si>
  <si>
    <t>PiDNR</t>
  </si>
  <si>
    <t>PiAR</t>
  </si>
  <si>
    <t>PiIP</t>
  </si>
  <si>
    <t>PiAZ</t>
  </si>
  <si>
    <t>Pi%DNR</t>
  </si>
  <si>
    <t>Pi%AR</t>
  </si>
  <si>
    <t>Pi%IP</t>
  </si>
  <si>
    <t>Pi%AZ</t>
  </si>
  <si>
    <t>Consumo Ripartito mc</t>
  </si>
  <si>
    <t>Consumo rilevato mc</t>
  </si>
  <si>
    <t>Totale fatturato in bolletta</t>
  </si>
  <si>
    <t>Totale ripartito della bolletta</t>
  </si>
  <si>
    <t>Consumo effettivo (mc)</t>
  </si>
  <si>
    <t>Consumo rilevato (mc)</t>
  </si>
  <si>
    <t>Totale fatturato in bolletta imponibile</t>
  </si>
  <si>
    <t>Iva</t>
  </si>
  <si>
    <t>Addebiti/Accrediti diversi</t>
  </si>
  <si>
    <t>Totale  Addebiti/Accrediti diversi</t>
  </si>
  <si>
    <t>Importo</t>
  </si>
  <si>
    <t>TOTALE</t>
  </si>
  <si>
    <t>Totale Bolletta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</si>
</sst>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#,##0.00\ &quot;€&quot;;[Red]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5" fillId="2" borderId="9" xfId="0" applyFont="1" applyFill="1" applyBorder="1" applyProtection="1">
      <protection locked="0"/>
    </xf>
    <xf numFmtId="164" fontId="5" fillId="0" borderId="0" xfId="0" applyNumberFormat="1" applyFont="1"/>
    <xf numFmtId="0" fontId="5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43" fontId="6" fillId="0" borderId="0" xfId="3" applyFont="1" applyAlignment="1">
      <alignment vertical="center"/>
    </xf>
    <xf numFmtId="43" fontId="5" fillId="0" borderId="0" xfId="3" applyFont="1"/>
    <xf numFmtId="164" fontId="5" fillId="5" borderId="9" xfId="0" applyNumberFormat="1" applyFont="1" applyFill="1" applyBorder="1"/>
    <xf numFmtId="164" fontId="6" fillId="5" borderId="9" xfId="0" applyNumberFormat="1" applyFont="1" applyFill="1" applyBorder="1" applyAlignment="1">
      <alignment horizontal="center" vertical="center"/>
    </xf>
    <xf numFmtId="43" fontId="6" fillId="0" borderId="0" xfId="3" applyFont="1"/>
    <xf numFmtId="0" fontId="6" fillId="5" borderId="9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5" fillId="0" borderId="4" xfId="0" applyFont="1" applyBorder="1"/>
    <xf numFmtId="165" fontId="5" fillId="2" borderId="0" xfId="0" applyNumberFormat="1" applyFont="1" applyFill="1" applyProtection="1">
      <protection locked="0"/>
    </xf>
    <xf numFmtId="165" fontId="5" fillId="0" borderId="0" xfId="0" applyNumberFormat="1" applyFont="1"/>
    <xf numFmtId="164" fontId="5" fillId="0" borderId="5" xfId="0" applyNumberFormat="1" applyFont="1" applyBorder="1"/>
    <xf numFmtId="0" fontId="5" fillId="0" borderId="6" xfId="0" applyFont="1" applyBorder="1"/>
    <xf numFmtId="165" fontId="5" fillId="0" borderId="7" xfId="0" applyNumberFormat="1" applyFont="1" applyBorder="1"/>
    <xf numFmtId="0" fontId="5" fillId="0" borderId="7" xfId="0" applyFont="1" applyBorder="1"/>
    <xf numFmtId="164" fontId="6" fillId="0" borderId="8" xfId="0" applyNumberFormat="1" applyFont="1" applyBorder="1"/>
    <xf numFmtId="0" fontId="6" fillId="0" borderId="18" xfId="0" applyFont="1" applyBorder="1"/>
    <xf numFmtId="0" fontId="6" fillId="0" borderId="19" xfId="0" applyFont="1" applyBorder="1"/>
    <xf numFmtId="164" fontId="6" fillId="0" borderId="19" xfId="0" applyNumberFormat="1" applyFont="1" applyBorder="1"/>
    <xf numFmtId="164" fontId="6" fillId="0" borderId="20" xfId="0" applyNumberFormat="1" applyFont="1" applyBorder="1"/>
    <xf numFmtId="0" fontId="5" fillId="0" borderId="21" xfId="0" applyFont="1" applyBorder="1"/>
    <xf numFmtId="164" fontId="5" fillId="0" borderId="9" xfId="0" applyNumberFormat="1" applyFont="1" applyBorder="1"/>
    <xf numFmtId="0" fontId="5" fillId="0" borderId="9" xfId="0" applyFont="1" applyBorder="1" applyProtection="1">
      <protection locked="0"/>
    </xf>
    <xf numFmtId="0" fontId="5" fillId="0" borderId="9" xfId="0" applyFont="1" applyBorder="1"/>
    <xf numFmtId="164" fontId="5" fillId="0" borderId="22" xfId="0" applyNumberFormat="1" applyFont="1" applyBorder="1"/>
    <xf numFmtId="0" fontId="5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23" xfId="0" applyFont="1" applyBorder="1"/>
    <xf numFmtId="0" fontId="5" fillId="2" borderId="24" xfId="0" applyFont="1" applyFill="1" applyBorder="1" applyProtection="1">
      <protection locked="0"/>
    </xf>
    <xf numFmtId="164" fontId="5" fillId="0" borderId="24" xfId="0" applyNumberFormat="1" applyFont="1" applyBorder="1"/>
    <xf numFmtId="0" fontId="5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4" xfId="0" applyFont="1" applyBorder="1" applyProtection="1">
      <protection locked="0"/>
    </xf>
    <xf numFmtId="0" fontId="5" fillId="0" borderId="24" xfId="0" applyFont="1" applyBorder="1"/>
    <xf numFmtId="164" fontId="5" fillId="0" borderId="25" xfId="0" applyNumberFormat="1" applyFont="1" applyBorder="1"/>
    <xf numFmtId="0" fontId="5" fillId="0" borderId="17" xfId="0" applyFont="1" applyBorder="1"/>
    <xf numFmtId="164" fontId="5" fillId="0" borderId="17" xfId="0" applyNumberFormat="1" applyFont="1" applyBorder="1"/>
    <xf numFmtId="0" fontId="8" fillId="3" borderId="15" xfId="1" applyFont="1" applyBorder="1"/>
    <xf numFmtId="0" fontId="9" fillId="3" borderId="16" xfId="1" applyFont="1" applyBorder="1"/>
    <xf numFmtId="0" fontId="5" fillId="0" borderId="16" xfId="0" applyFont="1" applyBorder="1"/>
    <xf numFmtId="164" fontId="9" fillId="3" borderId="16" xfId="1" applyNumberFormat="1" applyFont="1" applyBorder="1"/>
    <xf numFmtId="0" fontId="9" fillId="3" borderId="14" xfId="1" applyFont="1" applyBorder="1"/>
    <xf numFmtId="0" fontId="9" fillId="3" borderId="10" xfId="1" applyFont="1" applyBorder="1"/>
    <xf numFmtId="0" fontId="5" fillId="0" borderId="13" xfId="0" applyFont="1" applyBorder="1"/>
    <xf numFmtId="164" fontId="5" fillId="0" borderId="13" xfId="0" applyNumberFormat="1" applyFont="1" applyBorder="1"/>
    <xf numFmtId="0" fontId="6" fillId="0" borderId="13" xfId="0" applyFont="1" applyBorder="1"/>
    <xf numFmtId="0" fontId="6" fillId="0" borderId="26" xfId="0" applyFont="1" applyBorder="1"/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0" borderId="12" xfId="0" applyFont="1" applyBorder="1"/>
    <xf numFmtId="0" fontId="5" fillId="4" borderId="10" xfId="2" applyFont="1" applyBorder="1" applyAlignment="1">
      <alignment horizontal="center"/>
    </xf>
    <xf numFmtId="0" fontId="5" fillId="4" borderId="11" xfId="2" applyFont="1" applyBorder="1" applyAlignment="1">
      <alignment horizontal="center"/>
    </xf>
    <xf numFmtId="0" fontId="5" fillId="4" borderId="12" xfId="2" applyFont="1" applyBorder="1" applyAlignment="1">
      <alignment horizontal="center"/>
    </xf>
  </cellXfs>
  <cellStyles count="4">
    <cellStyle name="20% - Colore 1" xfId="2" builtinId="30"/>
    <cellStyle name="Colore 1" xfId="1" builtinId="29"/>
    <cellStyle name="Migliaia" xfId="3" builtinId="3"/>
    <cellStyle name="Normale" xfId="0" builtinId="0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8B7B-0F0B-4B27-8C7C-791B9890CD7A}">
  <dimension ref="A1:S483"/>
  <sheetViews>
    <sheetView showGridLines="0" showZeros="0" workbookViewId="0">
      <pane ySplit="1" topLeftCell="A2" activePane="bottomLeft" state="frozen"/>
      <selection pane="bottomLeft" activeCell="B2" sqref="B2:D15"/>
    </sheetView>
  </sheetViews>
  <sheetFormatPr defaultColWidth="8.88671875" defaultRowHeight="11.4" x14ac:dyDescent="0.2"/>
  <cols>
    <col min="1" max="1" width="6.6640625" style="3" customWidth="1"/>
    <col min="2" max="2" width="8.88671875" style="3"/>
    <col min="3" max="3" width="12.6640625" style="3" bestFit="1" customWidth="1"/>
    <col min="4" max="4" width="20.33203125" style="3" bestFit="1" customWidth="1"/>
    <col min="5" max="5" width="21.44140625" style="3" bestFit="1" customWidth="1"/>
    <col min="6" max="6" width="8.109375" style="10" bestFit="1" customWidth="1"/>
    <col min="7" max="7" width="10.44140625" style="10" bestFit="1" customWidth="1"/>
    <col min="8" max="8" width="12.44140625" style="10" bestFit="1" customWidth="1"/>
    <col min="9" max="9" width="10" style="10" bestFit="1" customWidth="1"/>
    <col min="10" max="10" width="11.44140625" style="10" bestFit="1" customWidth="1"/>
    <col min="11" max="11" width="13.44140625" style="10" bestFit="1" customWidth="1"/>
    <col min="12" max="12" width="19.6640625" style="5" customWidth="1"/>
    <col min="13" max="19" width="9" style="3" hidden="1" customWidth="1"/>
    <col min="20" max="16384" width="8.88671875" style="3"/>
  </cols>
  <sheetData>
    <row r="1" spans="1:19" s="8" customFormat="1" ht="19.95" customHeight="1" x14ac:dyDescent="0.3">
      <c r="A1" s="8" t="s">
        <v>17</v>
      </c>
      <c r="B1" s="8" t="s">
        <v>3</v>
      </c>
      <c r="C1" s="8" t="s">
        <v>18</v>
      </c>
      <c r="D1" s="8" t="s">
        <v>79</v>
      </c>
      <c r="E1" s="8" t="s">
        <v>78</v>
      </c>
      <c r="F1" s="9" t="s">
        <v>21</v>
      </c>
      <c r="G1" s="9" t="s">
        <v>11</v>
      </c>
      <c r="H1" s="9" t="s">
        <v>12</v>
      </c>
      <c r="I1" s="9" t="s">
        <v>22</v>
      </c>
      <c r="J1" s="9" t="s">
        <v>23</v>
      </c>
      <c r="K1" s="9" t="s">
        <v>8</v>
      </c>
      <c r="L1" s="12" t="s">
        <v>89</v>
      </c>
      <c r="M1" s="8" t="s">
        <v>33</v>
      </c>
      <c r="N1" s="8" t="s">
        <v>34</v>
      </c>
      <c r="O1" s="8" t="s">
        <v>35</v>
      </c>
      <c r="P1" s="8" t="s">
        <v>36</v>
      </c>
      <c r="Q1" s="8" t="s">
        <v>53</v>
      </c>
      <c r="R1" s="8" t="s">
        <v>24</v>
      </c>
      <c r="S1" s="8" t="s">
        <v>25</v>
      </c>
    </row>
    <row r="2" spans="1:19" x14ac:dyDescent="0.2">
      <c r="A2" s="3">
        <v>1</v>
      </c>
      <c r="B2" s="4"/>
      <c r="C2" s="4"/>
      <c r="D2" s="4"/>
      <c r="E2" s="3" t="str">
        <f>IFERROR(ROUND(D2*('Anagrafica Ammistratore'!F$3/'Anagrafica Ammistratore'!H$3),3),"")</f>
        <v/>
      </c>
      <c r="F2" s="10" t="str">
        <f xml:space="preserve"> IFERROR(ROUND(('Dati Bolletta'!E$4*S2)/100,3),"")</f>
        <v/>
      </c>
      <c r="G2" s="10" t="str">
        <f>IFERROR(ROUND('Dati Bolletta'!E$5*('Dom. Residente'!E2/'Anagrafica Ammistratore'!F$3),3),"")</f>
        <v/>
      </c>
      <c r="H2" s="10" t="str">
        <f>IFERROR(ROUND('Dati Bolletta'!E$6*('Dom. Residente'!E2/'Anagrafica Ammistratore'!F$3),3),"")</f>
        <v/>
      </c>
      <c r="I2" s="10" t="str">
        <f>IFERROR(ROUND('Dati Bolletta'!E$8*('Dom. Residente'!E2/'Anagrafica Ammistratore'!F$3),6),"")</f>
        <v/>
      </c>
      <c r="J2" s="10">
        <f>IFERROR(IF(B2,ROUND(('Dati Bolletta'!E$7/'Anagrafica Ammistratore'!B$3),3),0),"")</f>
        <v>0</v>
      </c>
      <c r="K2" s="10">
        <f>IFERROR(IF(B2,('Anagrafica Ammistratore'!B$15/'Anagrafica Ammistratore'!B$13),0),"")</f>
        <v>0</v>
      </c>
      <c r="L2" s="11">
        <f>IFERROR(SUM(F2:K2),"")</f>
        <v>0</v>
      </c>
      <c r="M2" s="3" t="str">
        <f>IFERROR(IF(E2-'Fasce D. Residente'!A$2*B2&gt;0,'Fasce D. Residente'!A$2*B2,E2),"")</f>
        <v/>
      </c>
      <c r="N2" s="3" t="str">
        <f>IFERROR(IF(E2-('Dom. Residente'!B2*'Fasce D. Residente'!A$3)&gt;0,'Dom. Residente'!B2*'Fasce D. Residente'!A$3-M2,E2-M2),"")</f>
        <v/>
      </c>
      <c r="O2" s="3" t="str">
        <f>IFERROR(IF(E2-('Dom. Residente'!B2*'Fasce D. Residente'!A$4)&gt;0,'Dom. Residente'!B2*'Fasce D. Residente'!A$4-(N2+M2),E2-(N2+M2)),"")</f>
        <v/>
      </c>
      <c r="P2" s="3" t="str">
        <f>IFERROR(IF(E2-('Dom. Residente'!B2*'Fasce D. Residente'!A$5)&gt;0,'Dom. Residente'!B2*'Fasce D. Residente'!A$5-(M2+N2+O2),E2-(M2+N2+O2)),"")</f>
        <v/>
      </c>
      <c r="Q2" s="3" t="str">
        <f>IFERROR(IF(E2-(M2+N2+O2+P2)&gt;0,E2-(N2+M2+O2+P2),0),"")</f>
        <v/>
      </c>
      <c r="R2" s="3" t="str">
        <f>IFERROR((M2*'Fasce D. Residente'!C$2)+(N2*'Fasce D. Residente'!C$3)+(O2*'Fasce D. Residente'!C$4)+(P2*'Fasce D. Residente'!C$5)+(Q2*'Fasce D. Residente'!C$6),"")</f>
        <v/>
      </c>
      <c r="S2" s="3" t="str">
        <f>IFERROR((R2/'Fasce D. Residente'!B$9)*100,"")</f>
        <v/>
      </c>
    </row>
    <row r="3" spans="1:19" x14ac:dyDescent="0.2">
      <c r="A3" s="3">
        <v>2</v>
      </c>
      <c r="B3" s="4"/>
      <c r="C3" s="4"/>
      <c r="D3" s="4"/>
      <c r="E3" s="3" t="str">
        <f>IFERROR(ROUND(D3*('Anagrafica Ammistratore'!F$3/'Anagrafica Ammistratore'!H$3),3),"")</f>
        <v/>
      </c>
      <c r="F3" s="10" t="str">
        <f xml:space="preserve"> IFERROR(ROUND(('Dati Bolletta'!E$4*S3)/100,3),"")</f>
        <v/>
      </c>
      <c r="G3" s="10" t="str">
        <f>IFERROR(ROUND('Dati Bolletta'!E$5*('Dom. Residente'!E3/'Anagrafica Ammistratore'!F$3),3),"")</f>
        <v/>
      </c>
      <c r="H3" s="10" t="str">
        <f>IFERROR(ROUND('Dati Bolletta'!E$6*('Dom. Residente'!E3/'Anagrafica Ammistratore'!F$3),3),"")</f>
        <v/>
      </c>
      <c r="I3" s="10" t="str">
        <f>IFERROR(ROUND('Dati Bolletta'!E$8*('Dom. Residente'!E3/'Anagrafica Ammistratore'!F$3),6),"")</f>
        <v/>
      </c>
      <c r="J3" s="10">
        <f>IFERROR(IF(B3,ROUND(('Dati Bolletta'!E$7/'Anagrafica Ammistratore'!B$3),3),0),"")</f>
        <v>0</v>
      </c>
      <c r="K3" s="10">
        <f>IFERROR(IF(B3,('Anagrafica Ammistratore'!B$15/'Anagrafica Ammistratore'!B$13),0),"")</f>
        <v>0</v>
      </c>
      <c r="L3" s="11">
        <f t="shared" ref="L3:L51" si="0">IFERROR(SUM(F3:K3),"")</f>
        <v>0</v>
      </c>
      <c r="M3" s="3" t="str">
        <f>IFERROR(IF(E3-'Fasce D. Residente'!A$2*B3&gt;0,'Fasce D. Residente'!A$2*B3,E3),"")</f>
        <v/>
      </c>
      <c r="N3" s="3" t="str">
        <f>IFERROR(IF(E3-('Dom. Residente'!B3*'Fasce D. Residente'!A$3)&gt;0,'Dom. Residente'!B3*'Fasce D. Residente'!A$3-M3,E3-M3),"")</f>
        <v/>
      </c>
      <c r="O3" s="3" t="str">
        <f>IFERROR(IF(E3-('Dom. Residente'!B3*'Fasce D. Residente'!A$4)&gt;0,'Dom. Residente'!B3*'Fasce D. Residente'!A$4-(N3+M3),E3-(N3+M3)),"")</f>
        <v/>
      </c>
      <c r="P3" s="3" t="str">
        <f>IFERROR(IF(E3-('Dom. Residente'!B3*'Fasce D. Residente'!A$5)&gt;0,'Dom. Residente'!B3*'Fasce D. Residente'!A$5-(M3+N3+O3),E3-(M3+N3+O3)),"")</f>
        <v/>
      </c>
      <c r="Q3" s="3" t="str">
        <f t="shared" ref="Q3:Q51" si="1">IFERROR(IF(E3-(M3+N3+O3+P3)&gt;0,E3-(N3+M3+O3+P3),0),"")</f>
        <v/>
      </c>
      <c r="R3" s="3" t="str">
        <f>IFERROR((M3*'Fasce D. Residente'!C$2)+(N3*'Fasce D. Residente'!C$3)+(O3*'Fasce D. Residente'!C$4)+(P3*'Fasce D. Residente'!C$5)+(Q3*'Fasce D. Residente'!C$6),"")</f>
        <v/>
      </c>
      <c r="S3" s="3" t="str">
        <f>IFERROR((R3/'Fasce D. Residente'!B$9)*100,"")</f>
        <v/>
      </c>
    </row>
    <row r="4" spans="1:19" x14ac:dyDescent="0.2">
      <c r="A4" s="3">
        <v>3</v>
      </c>
      <c r="B4" s="4"/>
      <c r="C4" s="4"/>
      <c r="D4" s="4"/>
      <c r="E4" s="3" t="str">
        <f>IFERROR(ROUND(D4*('Anagrafica Ammistratore'!F$3/'Anagrafica Ammistratore'!H$3),3),"")</f>
        <v/>
      </c>
      <c r="F4" s="10" t="str">
        <f xml:space="preserve"> IFERROR(ROUND(('Dati Bolletta'!E$4*S4)/100,3),"")</f>
        <v/>
      </c>
      <c r="G4" s="10" t="str">
        <f>IFERROR(ROUND('Dati Bolletta'!E$5*('Dom. Residente'!E4/'Anagrafica Ammistratore'!F$3),3),"")</f>
        <v/>
      </c>
      <c r="H4" s="10" t="str">
        <f>IFERROR(ROUND('Dati Bolletta'!E$6*('Dom. Residente'!E4/'Anagrafica Ammistratore'!F$3),3),"")</f>
        <v/>
      </c>
      <c r="I4" s="10" t="str">
        <f>IFERROR(ROUND('Dati Bolletta'!E$8*('Dom. Residente'!E4/'Anagrafica Ammistratore'!F$3),6),"")</f>
        <v/>
      </c>
      <c r="J4" s="10">
        <f>IFERROR(IF(B4,ROUND(('Dati Bolletta'!E$7/'Anagrafica Ammistratore'!B$3),3),0),"")</f>
        <v>0</v>
      </c>
      <c r="K4" s="10">
        <f>IFERROR(IF(B4,('Anagrafica Ammistratore'!B$15/'Anagrafica Ammistratore'!B$13),0),"")</f>
        <v>0</v>
      </c>
      <c r="L4" s="11">
        <f t="shared" si="0"/>
        <v>0</v>
      </c>
      <c r="M4" s="3" t="str">
        <f>IFERROR(IF(E4-'Fasce D. Residente'!A$2*B4&gt;0,'Fasce D. Residente'!A$2*B4,E4),"")</f>
        <v/>
      </c>
      <c r="N4" s="3" t="str">
        <f>IFERROR(IF(E4-('Dom. Residente'!B4*'Fasce D. Residente'!A$3)&gt;0,'Dom. Residente'!B4*'Fasce D. Residente'!A$3-M4,E4-M4),"")</f>
        <v/>
      </c>
      <c r="O4" s="3" t="str">
        <f>IFERROR(IF(E4-('Dom. Residente'!B4*'Fasce D. Residente'!A$4)&gt;0,'Dom. Residente'!B4*'Fasce D. Residente'!A$4-(N4+M4),E4-(N4+M4)),"")</f>
        <v/>
      </c>
      <c r="P4" s="3" t="str">
        <f>IFERROR(IF(E4-('Dom. Residente'!B4*'Fasce D. Residente'!A$5)&gt;0,'Dom. Residente'!B4*'Fasce D. Residente'!A$5-(M4+N4+O4),E4-(M4+N4+O4)),"")</f>
        <v/>
      </c>
      <c r="Q4" s="3" t="str">
        <f t="shared" si="1"/>
        <v/>
      </c>
      <c r="R4" s="3" t="str">
        <f>IFERROR((M4*'Fasce D. Residente'!C$2)+(N4*'Fasce D. Residente'!C$3)+(O4*'Fasce D. Residente'!C$4)+(P4*'Fasce D. Residente'!C$5)+(Q4*'Fasce D. Residente'!C$6),"")</f>
        <v/>
      </c>
      <c r="S4" s="3" t="str">
        <f>IFERROR((R4/'Fasce D. Residente'!B$9)*100,"")</f>
        <v/>
      </c>
    </row>
    <row r="5" spans="1:19" x14ac:dyDescent="0.2">
      <c r="A5" s="3">
        <v>4</v>
      </c>
      <c r="B5" s="4"/>
      <c r="C5" s="4"/>
      <c r="D5" s="4"/>
      <c r="E5" s="3" t="str">
        <f>IFERROR(ROUND(D5*('Anagrafica Ammistratore'!F$3/'Anagrafica Ammistratore'!H$3),3),"")</f>
        <v/>
      </c>
      <c r="F5" s="10" t="str">
        <f xml:space="preserve"> IFERROR(ROUND(('Dati Bolletta'!E$4*S5)/100,3),"")</f>
        <v/>
      </c>
      <c r="G5" s="10" t="str">
        <f>IFERROR(ROUND('Dati Bolletta'!E$5*('Dom. Residente'!E5/'Anagrafica Ammistratore'!F$3),3),"")</f>
        <v/>
      </c>
      <c r="H5" s="10" t="str">
        <f>IFERROR(ROUND('Dati Bolletta'!E$6*('Dom. Residente'!E5/'Anagrafica Ammistratore'!F$3),3),"")</f>
        <v/>
      </c>
      <c r="I5" s="10" t="str">
        <f>IFERROR(ROUND('Dati Bolletta'!E$8*('Dom. Residente'!E5/'Anagrafica Ammistratore'!F$3),6),"")</f>
        <v/>
      </c>
      <c r="J5" s="10">
        <f>IFERROR(IF(B5,ROUND(('Dati Bolletta'!E$7/'Anagrafica Ammistratore'!B$3),3),0),"")</f>
        <v>0</v>
      </c>
      <c r="K5" s="10">
        <f>IFERROR(IF(B5,('Anagrafica Ammistratore'!B$15/'Anagrafica Ammistratore'!B$13),0),"")</f>
        <v>0</v>
      </c>
      <c r="L5" s="11">
        <f t="shared" si="0"/>
        <v>0</v>
      </c>
      <c r="M5" s="3" t="str">
        <f>IFERROR(IF(E5-'Fasce D. Residente'!A$2*B5&gt;0,'Fasce D. Residente'!A$2*B5,E5),"")</f>
        <v/>
      </c>
      <c r="N5" s="3" t="str">
        <f>IFERROR(IF(E5-('Dom. Residente'!B5*'Fasce D. Residente'!A$3)&gt;0,'Dom. Residente'!B5*'Fasce D. Residente'!A$3-M5,E5-M5),"")</f>
        <v/>
      </c>
      <c r="O5" s="3" t="str">
        <f>IFERROR(IF(E5-('Dom. Residente'!B5*'Fasce D. Residente'!A$4)&gt;0,'Dom. Residente'!B5*'Fasce D. Residente'!A$4-(N5+M5),E5-(N5+M5)),"")</f>
        <v/>
      </c>
      <c r="P5" s="3" t="str">
        <f>IFERROR(IF(E5-('Dom. Residente'!B5*'Fasce D. Residente'!A$5)&gt;0,'Dom. Residente'!B5*'Fasce D. Residente'!A$5-(M5+N5+O5),E5-(M5+N5+O5)),"")</f>
        <v/>
      </c>
      <c r="Q5" s="3" t="str">
        <f t="shared" si="1"/>
        <v/>
      </c>
      <c r="R5" s="3" t="str">
        <f>IFERROR((M5*'Fasce D. Residente'!C$2)+(N5*'Fasce D. Residente'!C$3)+(O5*'Fasce D. Residente'!C$4)+(P5*'Fasce D. Residente'!C$5)+(Q5*'Fasce D. Residente'!C$6),"")</f>
        <v/>
      </c>
      <c r="S5" s="3" t="str">
        <f>IFERROR((R5/'Fasce D. Residente'!B$9)*100,"")</f>
        <v/>
      </c>
    </row>
    <row r="6" spans="1:19" x14ac:dyDescent="0.2">
      <c r="A6" s="3">
        <v>5</v>
      </c>
      <c r="B6" s="4"/>
      <c r="C6" s="4"/>
      <c r="D6" s="4"/>
      <c r="E6" s="3" t="str">
        <f>IFERROR(ROUND(D6*('Anagrafica Ammistratore'!F$3/'Anagrafica Ammistratore'!H$3),3),"")</f>
        <v/>
      </c>
      <c r="F6" s="10" t="str">
        <f xml:space="preserve"> IFERROR(ROUND(('Dati Bolletta'!E$4*S6)/100,3),"")</f>
        <v/>
      </c>
      <c r="G6" s="10" t="str">
        <f>IFERROR(ROUND('Dati Bolletta'!E$5*('Dom. Residente'!E6/'Anagrafica Ammistratore'!F$3),3),"")</f>
        <v/>
      </c>
      <c r="H6" s="10" t="str">
        <f>IFERROR(ROUND('Dati Bolletta'!E$6*('Dom. Residente'!E6/'Anagrafica Ammistratore'!F$3),3),"")</f>
        <v/>
      </c>
      <c r="I6" s="10" t="str">
        <f>IFERROR(ROUND('Dati Bolletta'!E$8*('Dom. Residente'!E6/'Anagrafica Ammistratore'!F$3),6),"")</f>
        <v/>
      </c>
      <c r="J6" s="10">
        <f>IFERROR(IF(B6,ROUND(('Dati Bolletta'!E$7/'Anagrafica Ammistratore'!B$3),3),0),"")</f>
        <v>0</v>
      </c>
      <c r="K6" s="10">
        <f>IFERROR(IF(B6,('Anagrafica Ammistratore'!B$15/'Anagrafica Ammistratore'!B$13),0),"")</f>
        <v>0</v>
      </c>
      <c r="L6" s="11">
        <f t="shared" si="0"/>
        <v>0</v>
      </c>
      <c r="M6" s="3" t="str">
        <f>IFERROR(IF(E6-'Fasce D. Residente'!A$2*B6&gt;0,'Fasce D. Residente'!A$2*B6,E6),"")</f>
        <v/>
      </c>
      <c r="N6" s="3" t="str">
        <f>IFERROR(IF(E6-('Dom. Residente'!B6*'Fasce D. Residente'!A$3)&gt;0,'Dom. Residente'!B6*'Fasce D. Residente'!A$3-M6,E6-M6),"")</f>
        <v/>
      </c>
      <c r="O6" s="3" t="str">
        <f>IFERROR(IF(E6-('Dom. Residente'!B6*'Fasce D. Residente'!A$4)&gt;0,'Dom. Residente'!B6*'Fasce D. Residente'!A$4-(N6+M6),E6-(N6+M6)),"")</f>
        <v/>
      </c>
      <c r="P6" s="3" t="str">
        <f>IFERROR(IF(E6-('Dom. Residente'!B6*'Fasce D. Residente'!A$5)&gt;0,'Dom. Residente'!B6*'Fasce D. Residente'!A$5-(M6+N6+O6),E6-(M6+N6+O6)),"")</f>
        <v/>
      </c>
      <c r="Q6" s="3" t="str">
        <f t="shared" si="1"/>
        <v/>
      </c>
      <c r="R6" s="3" t="str">
        <f>IFERROR((M6*'Fasce D. Residente'!C$2)+(N6*'Fasce D. Residente'!C$3)+(O6*'Fasce D. Residente'!C$4)+(P6*'Fasce D. Residente'!C$5)+(Q6*'Fasce D. Residente'!C$6),"")</f>
        <v/>
      </c>
      <c r="S6" s="3" t="str">
        <f>IFERROR((R6/'Fasce D. Residente'!B$9)*100,"")</f>
        <v/>
      </c>
    </row>
    <row r="7" spans="1:19" x14ac:dyDescent="0.2">
      <c r="A7" s="3">
        <v>6</v>
      </c>
      <c r="B7" s="4"/>
      <c r="C7" s="4"/>
      <c r="D7" s="4"/>
      <c r="E7" s="3" t="str">
        <f>IFERROR(ROUND(D7*('Anagrafica Ammistratore'!F$3/'Anagrafica Ammistratore'!H$3),3),"")</f>
        <v/>
      </c>
      <c r="F7" s="10" t="str">
        <f xml:space="preserve"> IFERROR(ROUND(('Dati Bolletta'!E$4*S7)/100,3),"")</f>
        <v/>
      </c>
      <c r="G7" s="10" t="str">
        <f>IFERROR(ROUND('Dati Bolletta'!E$5*('Dom. Residente'!E7/'Anagrafica Ammistratore'!F$3),3),"")</f>
        <v/>
      </c>
      <c r="H7" s="10" t="str">
        <f>IFERROR(ROUND('Dati Bolletta'!E$6*('Dom. Residente'!E7/'Anagrafica Ammistratore'!F$3),3),"")</f>
        <v/>
      </c>
      <c r="I7" s="10" t="str">
        <f>IFERROR(ROUND('Dati Bolletta'!E$8*('Dom. Residente'!E7/'Anagrafica Ammistratore'!F$3),6),"")</f>
        <v/>
      </c>
      <c r="J7" s="10">
        <f>IFERROR(IF(B7,ROUND(('Dati Bolletta'!E$7/'Anagrafica Ammistratore'!B$3),3),0),"")</f>
        <v>0</v>
      </c>
      <c r="K7" s="10">
        <f>IFERROR(IF(B7,('Anagrafica Ammistratore'!B$15/'Anagrafica Ammistratore'!B$13),0),"")</f>
        <v>0</v>
      </c>
      <c r="L7" s="11">
        <f t="shared" si="0"/>
        <v>0</v>
      </c>
      <c r="M7" s="3" t="str">
        <f>IFERROR(IF(E7-'Fasce D. Residente'!A$2*B7&gt;0,'Fasce D. Residente'!A$2*B7,E7),"")</f>
        <v/>
      </c>
      <c r="N7" s="3" t="str">
        <f>IFERROR(IF(E7-('Dom. Residente'!B7*'Fasce D. Residente'!A$3)&gt;0,'Dom. Residente'!B7*'Fasce D. Residente'!A$3-M7,E7-M7),"")</f>
        <v/>
      </c>
      <c r="O7" s="3" t="str">
        <f>IFERROR(IF(E7-('Dom. Residente'!B7*'Fasce D. Residente'!A$4)&gt;0,'Dom. Residente'!B7*'Fasce D. Residente'!A$4-(N7+M7),E7-(N7+M7)),"")</f>
        <v/>
      </c>
      <c r="P7" s="3" t="str">
        <f>IFERROR(IF(E7-('Dom. Residente'!B7*'Fasce D. Residente'!A$5)&gt;0,'Dom. Residente'!B7*'Fasce D. Residente'!A$5-(M7+N7+O7),E7-(M7+N7+O7)),"")</f>
        <v/>
      </c>
      <c r="Q7" s="3" t="str">
        <f t="shared" si="1"/>
        <v/>
      </c>
      <c r="R7" s="3" t="str">
        <f>IFERROR((M7*'Fasce D. Residente'!C$2)+(N7*'Fasce D. Residente'!C$3)+(O7*'Fasce D. Residente'!C$4)+(P7*'Fasce D. Residente'!C$5)+(Q7*'Fasce D. Residente'!C$6),"")</f>
        <v/>
      </c>
      <c r="S7" s="3" t="str">
        <f>IFERROR((R7/'Fasce D. Residente'!B$9)*100,"")</f>
        <v/>
      </c>
    </row>
    <row r="8" spans="1:19" x14ac:dyDescent="0.2">
      <c r="A8" s="3">
        <v>7</v>
      </c>
      <c r="B8" s="4"/>
      <c r="C8" s="4"/>
      <c r="D8" s="4"/>
      <c r="E8" s="3" t="str">
        <f>IFERROR(ROUND(D8*('Anagrafica Ammistratore'!F$3/'Anagrafica Ammistratore'!H$3),3),"")</f>
        <v/>
      </c>
      <c r="F8" s="10" t="str">
        <f xml:space="preserve"> IFERROR(ROUND(('Dati Bolletta'!E$4*S8)/100,3),"")</f>
        <v/>
      </c>
      <c r="G8" s="10" t="str">
        <f>IFERROR(ROUND('Dati Bolletta'!E$5*('Dom. Residente'!E8/'Anagrafica Ammistratore'!F$3),3),"")</f>
        <v/>
      </c>
      <c r="H8" s="10" t="str">
        <f>IFERROR(ROUND('Dati Bolletta'!E$6*('Dom. Residente'!E8/'Anagrafica Ammistratore'!F$3),3),"")</f>
        <v/>
      </c>
      <c r="I8" s="10" t="str">
        <f>IFERROR(ROUND('Dati Bolletta'!E$8*('Dom. Residente'!E8/'Anagrafica Ammistratore'!F$3),6),"")</f>
        <v/>
      </c>
      <c r="J8" s="10">
        <f>IFERROR(IF(B8,ROUND(('Dati Bolletta'!E$7/'Anagrafica Ammistratore'!B$3),3),0),"")</f>
        <v>0</v>
      </c>
      <c r="K8" s="10">
        <f>IFERROR(IF(B8,('Anagrafica Ammistratore'!B$15/'Anagrafica Ammistratore'!B$13),0),"")</f>
        <v>0</v>
      </c>
      <c r="L8" s="11">
        <f t="shared" si="0"/>
        <v>0</v>
      </c>
      <c r="M8" s="3" t="str">
        <f>IFERROR(IF(E8-'Fasce D. Residente'!A$2*B8&gt;0,'Fasce D. Residente'!A$2*B8,E8),"")</f>
        <v/>
      </c>
      <c r="N8" s="3" t="str">
        <f>IFERROR(IF(E8-('Dom. Residente'!B8*'Fasce D. Residente'!A$3)&gt;0,'Dom. Residente'!B8*'Fasce D. Residente'!A$3-M8,E8-M8),"")</f>
        <v/>
      </c>
      <c r="O8" s="3" t="str">
        <f>IFERROR(IF(E8-('Dom. Residente'!B8*'Fasce D. Residente'!A$4)&gt;0,'Dom. Residente'!B8*'Fasce D. Residente'!A$4-(N8+M8),E8-(N8+M8)),"")</f>
        <v/>
      </c>
      <c r="P8" s="3" t="str">
        <f>IFERROR(IF(E8-('Dom. Residente'!B8*'Fasce D. Residente'!A$5)&gt;0,'Dom. Residente'!B8*'Fasce D. Residente'!A$5-(M8+N8+O8),E8-(M8+N8+O8)),"")</f>
        <v/>
      </c>
      <c r="Q8" s="3" t="str">
        <f t="shared" si="1"/>
        <v/>
      </c>
      <c r="R8" s="3" t="str">
        <f>IFERROR((M8*'Fasce D. Residente'!C$2)+(N8*'Fasce D. Residente'!C$3)+(O8*'Fasce D. Residente'!C$4)+(P8*'Fasce D. Residente'!C$5)+(Q8*'Fasce D. Residente'!C$6),"")</f>
        <v/>
      </c>
      <c r="S8" s="3" t="str">
        <f>IFERROR((R8/'Fasce D. Residente'!B$9)*100,"")</f>
        <v/>
      </c>
    </row>
    <row r="9" spans="1:19" x14ac:dyDescent="0.2">
      <c r="A9" s="3">
        <v>8</v>
      </c>
      <c r="B9" s="4"/>
      <c r="C9" s="4"/>
      <c r="D9" s="4"/>
      <c r="E9" s="3" t="str">
        <f>IFERROR(ROUND(D9*('Anagrafica Ammistratore'!F$3/'Anagrafica Ammistratore'!H$3),3),"")</f>
        <v/>
      </c>
      <c r="F9" s="10" t="str">
        <f xml:space="preserve"> IFERROR(ROUND(('Dati Bolletta'!E$4*S9)/100,3),"")</f>
        <v/>
      </c>
      <c r="G9" s="10" t="str">
        <f>IFERROR(ROUND('Dati Bolletta'!E$5*('Dom. Residente'!E9/'Anagrafica Ammistratore'!F$3),3),"")</f>
        <v/>
      </c>
      <c r="H9" s="10" t="str">
        <f>IFERROR(ROUND('Dati Bolletta'!E$6*('Dom. Residente'!E9/'Anagrafica Ammistratore'!F$3),3),"")</f>
        <v/>
      </c>
      <c r="I9" s="10" t="str">
        <f>IFERROR(ROUND('Dati Bolletta'!E$8*('Dom. Residente'!E9/'Anagrafica Ammistratore'!F$3),6),"")</f>
        <v/>
      </c>
      <c r="J9" s="10">
        <f>IFERROR(IF(B9,ROUND(('Dati Bolletta'!E$7/'Anagrafica Ammistratore'!B$3),3),0),"")</f>
        <v>0</v>
      </c>
      <c r="K9" s="10">
        <f>IFERROR(IF(B9,('Anagrafica Ammistratore'!B$15/'Anagrafica Ammistratore'!B$13),0),"")</f>
        <v>0</v>
      </c>
      <c r="L9" s="11">
        <f t="shared" si="0"/>
        <v>0</v>
      </c>
      <c r="M9" s="3" t="str">
        <f>IFERROR(IF(E9-'Fasce D. Residente'!A$2*B9&gt;0,'Fasce D. Residente'!A$2*B9,E9),"")</f>
        <v/>
      </c>
      <c r="N9" s="3" t="str">
        <f>IFERROR(IF(E9-('Dom. Residente'!B9*'Fasce D. Residente'!A$3)&gt;0,'Dom. Residente'!B9*'Fasce D. Residente'!A$3-M9,E9-M9),"")</f>
        <v/>
      </c>
      <c r="O9" s="3" t="str">
        <f>IFERROR(IF(E9-('Dom. Residente'!B9*'Fasce D. Residente'!A$4)&gt;0,'Dom. Residente'!B9*'Fasce D. Residente'!A$4-(N9+M9),E9-(N9+M9)),"")</f>
        <v/>
      </c>
      <c r="P9" s="3" t="str">
        <f>IFERROR(IF(E9-('Dom. Residente'!B9*'Fasce D. Residente'!A$5)&gt;0,'Dom. Residente'!B9*'Fasce D. Residente'!A$5-(M9+N9+O9),E9-(M9+N9+O9)),"")</f>
        <v/>
      </c>
      <c r="Q9" s="3" t="str">
        <f t="shared" si="1"/>
        <v/>
      </c>
      <c r="R9" s="3" t="str">
        <f>IFERROR((M9*'Fasce D. Residente'!C$2)+(N9*'Fasce D. Residente'!C$3)+(O9*'Fasce D. Residente'!C$4)+(P9*'Fasce D. Residente'!C$5)+(Q9*'Fasce D. Residente'!C$6),"")</f>
        <v/>
      </c>
      <c r="S9" s="3" t="str">
        <f>IFERROR((R9/'Fasce D. Residente'!B$9)*100,"")</f>
        <v/>
      </c>
    </row>
    <row r="10" spans="1:19" x14ac:dyDescent="0.2">
      <c r="A10" s="3">
        <v>9</v>
      </c>
      <c r="B10" s="4"/>
      <c r="C10" s="4"/>
      <c r="D10" s="4"/>
      <c r="E10" s="3" t="str">
        <f>IFERROR(ROUND(D10*('Anagrafica Ammistratore'!F$3/'Anagrafica Ammistratore'!H$3),3),"")</f>
        <v/>
      </c>
      <c r="F10" s="10" t="str">
        <f xml:space="preserve"> IFERROR(ROUND(('Dati Bolletta'!E$4*S10)/100,3),"")</f>
        <v/>
      </c>
      <c r="G10" s="10" t="str">
        <f>IFERROR(ROUND('Dati Bolletta'!E$5*('Dom. Residente'!E10/'Anagrafica Ammistratore'!F$3),3),"")</f>
        <v/>
      </c>
      <c r="H10" s="10" t="str">
        <f>IFERROR(ROUND('Dati Bolletta'!E$6*('Dom. Residente'!E10/'Anagrafica Ammistratore'!F$3),3),"")</f>
        <v/>
      </c>
      <c r="I10" s="10" t="str">
        <f>IFERROR(ROUND('Dati Bolletta'!E$8*('Dom. Residente'!E10/'Anagrafica Ammistratore'!F$3),6),"")</f>
        <v/>
      </c>
      <c r="J10" s="10">
        <f>IFERROR(IF(B10,ROUND(('Dati Bolletta'!E$7/'Anagrafica Ammistratore'!B$3),3),0),"")</f>
        <v>0</v>
      </c>
      <c r="K10" s="10">
        <f>IFERROR(IF(B10,('Anagrafica Ammistratore'!B$15/'Anagrafica Ammistratore'!B$13),0),"")</f>
        <v>0</v>
      </c>
      <c r="L10" s="11">
        <f t="shared" si="0"/>
        <v>0</v>
      </c>
      <c r="M10" s="3" t="str">
        <f>IFERROR(IF(E10-'Fasce D. Residente'!A$2*B10&gt;0,'Fasce D. Residente'!A$2*B10,E10),"")</f>
        <v/>
      </c>
      <c r="N10" s="3" t="str">
        <f>IFERROR(IF(E10-('Dom. Residente'!B10*'Fasce D. Residente'!A$3)&gt;0,'Dom. Residente'!B10*'Fasce D. Residente'!A$3-M10,E10-M10),"")</f>
        <v/>
      </c>
      <c r="O10" s="3" t="str">
        <f>IFERROR(IF(E10-('Dom. Residente'!B10*'Fasce D. Residente'!A$4)&gt;0,'Dom. Residente'!B10*'Fasce D. Residente'!A$4-(N10+M10),E10-(N10+M10)),"")</f>
        <v/>
      </c>
      <c r="P10" s="3" t="str">
        <f>IFERROR(IF(E10-('Dom. Residente'!B10*'Fasce D. Residente'!A$5)&gt;0,'Dom. Residente'!B10*'Fasce D. Residente'!A$5-(M10+N10+O10),E10-(M10+N10+O10)),"")</f>
        <v/>
      </c>
      <c r="Q10" s="3" t="str">
        <f t="shared" si="1"/>
        <v/>
      </c>
      <c r="R10" s="3" t="str">
        <f>IFERROR((M10*'Fasce D. Residente'!C$2)+(N10*'Fasce D. Residente'!C$3)+(O10*'Fasce D. Residente'!C$4)+(P10*'Fasce D. Residente'!C$5)+(Q10*'Fasce D. Residente'!C$6),"")</f>
        <v/>
      </c>
      <c r="S10" s="3" t="str">
        <f>IFERROR((R10/'Fasce D. Residente'!B$9)*100,"")</f>
        <v/>
      </c>
    </row>
    <row r="11" spans="1:19" x14ac:dyDescent="0.2">
      <c r="A11" s="3">
        <v>10</v>
      </c>
      <c r="B11" s="4"/>
      <c r="C11" s="4"/>
      <c r="D11" s="4"/>
      <c r="E11" s="3" t="str">
        <f>IFERROR(ROUND(D11*('Anagrafica Ammistratore'!F$3/'Anagrafica Ammistratore'!H$3),3),"")</f>
        <v/>
      </c>
      <c r="F11" s="10" t="str">
        <f xml:space="preserve"> IFERROR(ROUND(('Dati Bolletta'!E$4*S11)/100,3),"")</f>
        <v/>
      </c>
      <c r="G11" s="10" t="str">
        <f>IFERROR(ROUND('Dati Bolletta'!E$5*('Dom. Residente'!E11/'Anagrafica Ammistratore'!F$3),3),"")</f>
        <v/>
      </c>
      <c r="H11" s="10" t="str">
        <f>IFERROR(ROUND('Dati Bolletta'!E$6*('Dom. Residente'!E11/'Anagrafica Ammistratore'!F$3),3),"")</f>
        <v/>
      </c>
      <c r="I11" s="10" t="str">
        <f>IFERROR(ROUND('Dati Bolletta'!E$8*('Dom. Residente'!E11/'Anagrafica Ammistratore'!F$3),6),"")</f>
        <v/>
      </c>
      <c r="J11" s="10">
        <f>IFERROR(IF(B11,ROUND(('Dati Bolletta'!E$7/'Anagrafica Ammistratore'!B$3),3),0),"")</f>
        <v>0</v>
      </c>
      <c r="K11" s="10">
        <f>IFERROR(IF(B11,('Anagrafica Ammistratore'!B$15/'Anagrafica Ammistratore'!B$13),0),"")</f>
        <v>0</v>
      </c>
      <c r="L11" s="11">
        <f t="shared" si="0"/>
        <v>0</v>
      </c>
      <c r="M11" s="3" t="str">
        <f>IFERROR(IF(E11-'Fasce D. Residente'!A$2*B11&gt;0,'Fasce D. Residente'!A$2*B11,E11),"")</f>
        <v/>
      </c>
      <c r="N11" s="3" t="str">
        <f>IFERROR(IF(E11-('Dom. Residente'!B11*'Fasce D. Residente'!A$3)&gt;0,'Dom. Residente'!B11*'Fasce D. Residente'!A$3-M11,E11-M11),"")</f>
        <v/>
      </c>
      <c r="O11" s="3" t="str">
        <f>IFERROR(IF(E11-('Dom. Residente'!B11*'Fasce D. Residente'!A$4)&gt;0,'Dom. Residente'!B11*'Fasce D. Residente'!A$4-(N11+M11),E11-(N11+M11)),"")</f>
        <v/>
      </c>
      <c r="P11" s="3" t="str">
        <f>IFERROR(IF(E11-('Dom. Residente'!B11*'Fasce D. Residente'!A$5)&gt;0,'Dom. Residente'!B11*'Fasce D. Residente'!A$5-(M11+N11+O11),E11-(M11+N11+O11)),"")</f>
        <v/>
      </c>
      <c r="Q11" s="3" t="str">
        <f t="shared" si="1"/>
        <v/>
      </c>
      <c r="R11" s="3" t="str">
        <f>IFERROR((M11*'Fasce D. Residente'!C$2)+(N11*'Fasce D. Residente'!C$3)+(O11*'Fasce D. Residente'!C$4)+(P11*'Fasce D. Residente'!C$5)+(Q11*'Fasce D. Residente'!C$6),"")</f>
        <v/>
      </c>
      <c r="S11" s="3" t="str">
        <f>IFERROR((R11/'Fasce D. Residente'!B$9)*100,"")</f>
        <v/>
      </c>
    </row>
    <row r="12" spans="1:19" x14ac:dyDescent="0.2">
      <c r="A12" s="3">
        <v>11</v>
      </c>
      <c r="B12" s="4"/>
      <c r="C12" s="4"/>
      <c r="D12" s="4"/>
      <c r="E12" s="3" t="str">
        <f>IFERROR(ROUND(D12*('Anagrafica Ammistratore'!F$3/'Anagrafica Ammistratore'!H$3),3),"")</f>
        <v/>
      </c>
      <c r="F12" s="10" t="str">
        <f xml:space="preserve"> IFERROR(ROUND(('Dati Bolletta'!E$4*S12)/100,3),"")</f>
        <v/>
      </c>
      <c r="G12" s="10" t="str">
        <f>IFERROR(ROUND('Dati Bolletta'!E$5*('Dom. Residente'!E12/'Anagrafica Ammistratore'!F$3),3),"")</f>
        <v/>
      </c>
      <c r="H12" s="10" t="str">
        <f>IFERROR(ROUND('Dati Bolletta'!E$6*('Dom. Residente'!E12/'Anagrafica Ammistratore'!F$3),3),"")</f>
        <v/>
      </c>
      <c r="I12" s="10" t="str">
        <f>IFERROR(ROUND('Dati Bolletta'!E$8*('Dom. Residente'!E12/'Anagrafica Ammistratore'!F$3),6),"")</f>
        <v/>
      </c>
      <c r="J12" s="10">
        <f>IFERROR(IF(B12,ROUND(('Dati Bolletta'!E$7/'Anagrafica Ammistratore'!B$3),3),0),"")</f>
        <v>0</v>
      </c>
      <c r="K12" s="10">
        <f>IFERROR(IF(B12,('Anagrafica Ammistratore'!B$15/'Anagrafica Ammistratore'!B$13),0),"")</f>
        <v>0</v>
      </c>
      <c r="L12" s="11">
        <f t="shared" si="0"/>
        <v>0</v>
      </c>
      <c r="M12" s="3" t="str">
        <f>IFERROR(IF(E12-'Fasce D. Residente'!A$2*B12&gt;0,'Fasce D. Residente'!A$2*B12,E12),"")</f>
        <v/>
      </c>
      <c r="N12" s="3" t="str">
        <f>IFERROR(IF(E12-('Dom. Residente'!B12*'Fasce D. Residente'!A$3)&gt;0,'Dom. Residente'!B12*'Fasce D. Residente'!A$3-M12,E12-M12),"")</f>
        <v/>
      </c>
      <c r="O12" s="3" t="str">
        <f>IFERROR(IF(E12-('Dom. Residente'!B12*'Fasce D. Residente'!A$4)&gt;0,'Dom. Residente'!B12*'Fasce D. Residente'!A$4-(N12+M12),E12-(N12+M12)),"")</f>
        <v/>
      </c>
      <c r="P12" s="3" t="str">
        <f>IFERROR(IF(E12-('Dom. Residente'!B12*'Fasce D. Residente'!A$5)&gt;0,'Dom. Residente'!B12*'Fasce D. Residente'!A$5-(M12+N12+O12),E12-(M12+N12+O12)),"")</f>
        <v/>
      </c>
      <c r="Q12" s="3" t="str">
        <f t="shared" si="1"/>
        <v/>
      </c>
      <c r="R12" s="3" t="str">
        <f>IFERROR((M12*'Fasce D. Residente'!C$2)+(N12*'Fasce D. Residente'!C$3)+(O12*'Fasce D. Residente'!C$4)+(P12*'Fasce D. Residente'!C$5)+(Q12*'Fasce D. Residente'!C$6),"")</f>
        <v/>
      </c>
      <c r="S12" s="3" t="str">
        <f>IFERROR((R12/'Fasce D. Residente'!B$9)*100,"")</f>
        <v/>
      </c>
    </row>
    <row r="13" spans="1:19" x14ac:dyDescent="0.2">
      <c r="A13" s="3">
        <v>12</v>
      </c>
      <c r="B13" s="4"/>
      <c r="C13" s="4"/>
      <c r="D13" s="4"/>
      <c r="E13" s="3" t="str">
        <f>IFERROR(ROUND(D13*('Anagrafica Ammistratore'!F$3/'Anagrafica Ammistratore'!H$3),3),"")</f>
        <v/>
      </c>
      <c r="F13" s="10" t="str">
        <f xml:space="preserve"> IFERROR(ROUND(('Dati Bolletta'!E$4*S13)/100,3),"")</f>
        <v/>
      </c>
      <c r="G13" s="10" t="str">
        <f>IFERROR(ROUND('Dati Bolletta'!E$5*('Dom. Residente'!E13/'Anagrafica Ammistratore'!F$3),3),"")</f>
        <v/>
      </c>
      <c r="H13" s="10" t="str">
        <f>IFERROR(ROUND('Dati Bolletta'!E$6*('Dom. Residente'!E13/'Anagrafica Ammistratore'!F$3),3),"")</f>
        <v/>
      </c>
      <c r="I13" s="10" t="str">
        <f>IFERROR(ROUND('Dati Bolletta'!E$8*('Dom. Residente'!E13/'Anagrafica Ammistratore'!F$3),6),"")</f>
        <v/>
      </c>
      <c r="J13" s="10">
        <f>IFERROR(IF(B13,ROUND(('Dati Bolletta'!E$7/'Anagrafica Ammistratore'!B$3),3),0),"")</f>
        <v>0</v>
      </c>
      <c r="K13" s="10">
        <f>IFERROR(IF(B13,('Anagrafica Ammistratore'!B$15/'Anagrafica Ammistratore'!B$13),0),"")</f>
        <v>0</v>
      </c>
      <c r="L13" s="11">
        <f t="shared" si="0"/>
        <v>0</v>
      </c>
      <c r="M13" s="3" t="str">
        <f>IFERROR(IF(E13-'Fasce D. Residente'!A$2*B13&gt;0,'Fasce D. Residente'!A$2*B13,E13),"")</f>
        <v/>
      </c>
      <c r="N13" s="3" t="str">
        <f>IFERROR(IF(E13-('Dom. Residente'!B13*'Fasce D. Residente'!A$3)&gt;0,'Dom. Residente'!B13*'Fasce D. Residente'!A$3-M13,E13-M13),"")</f>
        <v/>
      </c>
      <c r="O13" s="3" t="str">
        <f>IFERROR(IF(E13-('Dom. Residente'!B13*'Fasce D. Residente'!A$4)&gt;0,'Dom. Residente'!B13*'Fasce D. Residente'!A$4-(N13+M13),E13-(N13+M13)),"")</f>
        <v/>
      </c>
      <c r="P13" s="3" t="str">
        <f>IFERROR(IF(E13-('Dom. Residente'!B13*'Fasce D. Residente'!A$5)&gt;0,'Dom. Residente'!B13*'Fasce D. Residente'!A$5-(M13+N13+O13),E13-(M13+N13+O13)),"")</f>
        <v/>
      </c>
      <c r="Q13" s="3" t="str">
        <f t="shared" si="1"/>
        <v/>
      </c>
      <c r="R13" s="3" t="str">
        <f>IFERROR((M13*'Fasce D. Residente'!C$2)+(N13*'Fasce D. Residente'!C$3)+(O13*'Fasce D. Residente'!C$4)+(P13*'Fasce D. Residente'!C$5)+(Q13*'Fasce D. Residente'!C$6),"")</f>
        <v/>
      </c>
      <c r="S13" s="3" t="str">
        <f>IFERROR((R13/'Fasce D. Residente'!B$9)*100,"")</f>
        <v/>
      </c>
    </row>
    <row r="14" spans="1:19" x14ac:dyDescent="0.2">
      <c r="A14" s="3">
        <v>13</v>
      </c>
      <c r="B14" s="4"/>
      <c r="C14" s="4"/>
      <c r="D14" s="4"/>
      <c r="E14" s="3" t="str">
        <f>IFERROR(ROUND(D14*('Anagrafica Ammistratore'!F$3/'Anagrafica Ammistratore'!H$3),3),"")</f>
        <v/>
      </c>
      <c r="F14" s="10" t="str">
        <f xml:space="preserve"> IFERROR(ROUND(('Dati Bolletta'!E$4*S14)/100,3),"")</f>
        <v/>
      </c>
      <c r="G14" s="10" t="str">
        <f>IFERROR(ROUND('Dati Bolletta'!E$5*('Dom. Residente'!E14/'Anagrafica Ammistratore'!F$3),3),"")</f>
        <v/>
      </c>
      <c r="H14" s="10" t="str">
        <f>IFERROR(ROUND('Dati Bolletta'!E$6*('Dom. Residente'!E14/'Anagrafica Ammistratore'!F$3),3),"")</f>
        <v/>
      </c>
      <c r="I14" s="10" t="str">
        <f>IFERROR(ROUND('Dati Bolletta'!E$8*('Dom. Residente'!E14/'Anagrafica Ammistratore'!F$3),6),"")</f>
        <v/>
      </c>
      <c r="J14" s="10">
        <f>IFERROR(IF(B14,ROUND(('Dati Bolletta'!E$7/'Anagrafica Ammistratore'!B$3),3),0),"")</f>
        <v>0</v>
      </c>
      <c r="K14" s="10">
        <f>IFERROR(IF(B14,('Anagrafica Ammistratore'!B$15/'Anagrafica Ammistratore'!B$13),0),"")</f>
        <v>0</v>
      </c>
      <c r="L14" s="11">
        <f t="shared" si="0"/>
        <v>0</v>
      </c>
      <c r="M14" s="3" t="str">
        <f>IFERROR(IF(E14-'Fasce D. Residente'!A$2*B14&gt;0,'Fasce D. Residente'!A$2*B14,E14),"")</f>
        <v/>
      </c>
      <c r="N14" s="3" t="str">
        <f>IFERROR(IF(E14-('Dom. Residente'!B14*'Fasce D. Residente'!A$3)&gt;0,'Dom. Residente'!B14*'Fasce D. Residente'!A$3-M14,E14-M14),"")</f>
        <v/>
      </c>
      <c r="O14" s="3" t="str">
        <f>IFERROR(IF(E14-('Dom. Residente'!B14*'Fasce D. Residente'!A$4)&gt;0,'Dom. Residente'!B14*'Fasce D. Residente'!A$4-(N14+M14),E14-(N14+M14)),"")</f>
        <v/>
      </c>
      <c r="P14" s="3" t="str">
        <f>IFERROR(IF(E14-('Dom. Residente'!B14*'Fasce D. Residente'!A$5)&gt;0,'Dom. Residente'!B14*'Fasce D. Residente'!A$5-(M14+N14+O14),E14-(M14+N14+O14)),"")</f>
        <v/>
      </c>
      <c r="Q14" s="3" t="str">
        <f t="shared" si="1"/>
        <v/>
      </c>
      <c r="R14" s="3" t="str">
        <f>IFERROR((M14*'Fasce D. Residente'!C$2)+(N14*'Fasce D. Residente'!C$3)+(O14*'Fasce D. Residente'!C$4)+(P14*'Fasce D. Residente'!C$5)+(Q14*'Fasce D. Residente'!C$6),"")</f>
        <v/>
      </c>
      <c r="S14" s="3" t="str">
        <f>IFERROR((R14/'Fasce D. Residente'!B$9)*100,"")</f>
        <v/>
      </c>
    </row>
    <row r="15" spans="1:19" x14ac:dyDescent="0.2">
      <c r="A15" s="3">
        <v>14</v>
      </c>
      <c r="B15" s="4"/>
      <c r="C15" s="4"/>
      <c r="D15" s="4"/>
      <c r="E15" s="3" t="str">
        <f>IFERROR(ROUND(D15*('Anagrafica Ammistratore'!F$3/'Anagrafica Ammistratore'!H$3),3),"")</f>
        <v/>
      </c>
      <c r="F15" s="10" t="str">
        <f xml:space="preserve"> IFERROR(ROUND(('Dati Bolletta'!E$4*S15)/100,3),"")</f>
        <v/>
      </c>
      <c r="G15" s="10" t="str">
        <f>IFERROR(ROUND('Dati Bolletta'!E$5*('Dom. Residente'!E15/'Anagrafica Ammistratore'!F$3),3),"")</f>
        <v/>
      </c>
      <c r="H15" s="10" t="str">
        <f>IFERROR(ROUND('Dati Bolletta'!E$6*('Dom. Residente'!E15/'Anagrafica Ammistratore'!F$3),3),"")</f>
        <v/>
      </c>
      <c r="I15" s="10" t="str">
        <f>IFERROR(ROUND('Dati Bolletta'!E$8*('Dom. Residente'!E15/'Anagrafica Ammistratore'!F$3),6),"")</f>
        <v/>
      </c>
      <c r="J15" s="10">
        <f>IFERROR(IF(B15,ROUND(('Dati Bolletta'!E$7/'Anagrafica Ammistratore'!B$3),3),0),"")</f>
        <v>0</v>
      </c>
      <c r="K15" s="10">
        <f>IFERROR(IF(B15,('Anagrafica Ammistratore'!B$15/'Anagrafica Ammistratore'!B$13),0),"")</f>
        <v>0</v>
      </c>
      <c r="L15" s="11">
        <f t="shared" si="0"/>
        <v>0</v>
      </c>
      <c r="M15" s="3" t="str">
        <f>IFERROR(IF(E15-'Fasce D. Residente'!A$2*B15&gt;0,'Fasce D. Residente'!A$2*B15,E15),"")</f>
        <v/>
      </c>
      <c r="N15" s="3" t="str">
        <f>IFERROR(IF(E15-('Dom. Residente'!B15*'Fasce D. Residente'!A$3)&gt;0,'Dom. Residente'!B15*'Fasce D. Residente'!A$3-M15,E15-M15),"")</f>
        <v/>
      </c>
      <c r="O15" s="3" t="str">
        <f>IFERROR(IF(E15-('Dom. Residente'!B15*'Fasce D. Residente'!A$4)&gt;0,'Dom. Residente'!B15*'Fasce D. Residente'!A$4-(N15+M15),E15-(N15+M15)),"")</f>
        <v/>
      </c>
      <c r="P15" s="3" t="str">
        <f>IFERROR(IF(E15-('Dom. Residente'!B15*'Fasce D. Residente'!A$5)&gt;0,'Dom. Residente'!B15*'Fasce D. Residente'!A$5-(M15+N15+O15),E15-(M15+N15+O15)),"")</f>
        <v/>
      </c>
      <c r="Q15" s="3" t="str">
        <f t="shared" si="1"/>
        <v/>
      </c>
      <c r="R15" s="3" t="str">
        <f>IFERROR((M15*'Fasce D. Residente'!C$2)+(N15*'Fasce D. Residente'!C$3)+(O15*'Fasce D. Residente'!C$4)+(P15*'Fasce D. Residente'!C$5)+(Q15*'Fasce D. Residente'!C$6),"")</f>
        <v/>
      </c>
      <c r="S15" s="3" t="str">
        <f>IFERROR((R15/'Fasce D. Residente'!B$9)*100,"")</f>
        <v/>
      </c>
    </row>
    <row r="16" spans="1:19" x14ac:dyDescent="0.2">
      <c r="A16" s="3">
        <v>15</v>
      </c>
      <c r="B16" s="4"/>
      <c r="C16" s="4"/>
      <c r="D16" s="4"/>
      <c r="E16" s="3" t="str">
        <f>IFERROR(ROUND(D16*('Anagrafica Ammistratore'!F$3/'Anagrafica Ammistratore'!H$3),3),"")</f>
        <v/>
      </c>
      <c r="F16" s="10" t="str">
        <f xml:space="preserve"> IFERROR(ROUND(('Dati Bolletta'!E$4*S16)/100,3),"")</f>
        <v/>
      </c>
      <c r="G16" s="10" t="str">
        <f>IFERROR(ROUND('Dati Bolletta'!E$5*('Dom. Residente'!E16/'Anagrafica Ammistratore'!F$3),3),"")</f>
        <v/>
      </c>
      <c r="H16" s="10" t="str">
        <f>IFERROR(ROUND('Dati Bolletta'!E$6*('Dom. Residente'!E16/'Anagrafica Ammistratore'!F$3),3),"")</f>
        <v/>
      </c>
      <c r="I16" s="10" t="str">
        <f>IFERROR(ROUND('Dati Bolletta'!E$8*('Dom. Residente'!E16/'Anagrafica Ammistratore'!F$3),6),"")</f>
        <v/>
      </c>
      <c r="J16" s="10">
        <f>IFERROR(IF(B16,ROUND(('Dati Bolletta'!E$7/'Anagrafica Ammistratore'!B$3),3),0),"")</f>
        <v>0</v>
      </c>
      <c r="K16" s="10">
        <f>IFERROR(IF(B16,('Anagrafica Ammistratore'!B$15/'Anagrafica Ammistratore'!B$13),0),"")</f>
        <v>0</v>
      </c>
      <c r="L16" s="11">
        <f t="shared" si="0"/>
        <v>0</v>
      </c>
      <c r="M16" s="3" t="str">
        <f>IFERROR(IF(E16-'Fasce D. Residente'!A$2*B16&gt;0,'Fasce D. Residente'!A$2*B16,E16),"")</f>
        <v/>
      </c>
      <c r="N16" s="3" t="str">
        <f>IFERROR(IF(E16-('Dom. Residente'!B16*'Fasce D. Residente'!A$3)&gt;0,'Dom. Residente'!B16*'Fasce D. Residente'!A$3-M16,E16-M16),"")</f>
        <v/>
      </c>
      <c r="O16" s="3" t="str">
        <f>IFERROR(IF(E16-('Dom. Residente'!B16*'Fasce D. Residente'!A$4)&gt;0,'Dom. Residente'!B16*'Fasce D. Residente'!A$4-(N16+M16),E16-(N16+M16)),"")</f>
        <v/>
      </c>
      <c r="P16" s="3" t="str">
        <f>IFERROR(IF(E16-('Dom. Residente'!B16*'Fasce D. Residente'!A$5)&gt;0,'Dom. Residente'!B16*'Fasce D. Residente'!A$5-(M16+N16+O16),E16-(M16+N16+O16)),"")</f>
        <v/>
      </c>
      <c r="Q16" s="3" t="str">
        <f t="shared" si="1"/>
        <v/>
      </c>
      <c r="R16" s="3" t="str">
        <f>IFERROR((M16*'Fasce D. Residente'!C$2)+(N16*'Fasce D. Residente'!C$3)+(O16*'Fasce D. Residente'!C$4)+(P16*'Fasce D. Residente'!C$5)+(Q16*'Fasce D. Residente'!C$6),"")</f>
        <v/>
      </c>
      <c r="S16" s="3" t="str">
        <f>IFERROR((R16/'Fasce D. Residente'!B$9)*100,"")</f>
        <v/>
      </c>
    </row>
    <row r="17" spans="1:19" x14ac:dyDescent="0.2">
      <c r="A17" s="3">
        <v>16</v>
      </c>
      <c r="B17" s="4"/>
      <c r="C17" s="4"/>
      <c r="D17" s="4"/>
      <c r="E17" s="3" t="str">
        <f>IFERROR(ROUND(D17*('Anagrafica Ammistratore'!F$3/'Anagrafica Ammistratore'!H$3),3),"")</f>
        <v/>
      </c>
      <c r="F17" s="10" t="str">
        <f xml:space="preserve"> IFERROR(ROUND(('Dati Bolletta'!E$4*S17)/100,3),"")</f>
        <v/>
      </c>
      <c r="G17" s="10" t="str">
        <f>IFERROR(ROUND('Dati Bolletta'!E$5*('Dom. Residente'!E17/'Anagrafica Ammistratore'!F$3),3),"")</f>
        <v/>
      </c>
      <c r="H17" s="10" t="str">
        <f>IFERROR(ROUND('Dati Bolletta'!E$6*('Dom. Residente'!E17/'Anagrafica Ammistratore'!F$3),3),"")</f>
        <v/>
      </c>
      <c r="I17" s="10" t="str">
        <f>IFERROR(ROUND('Dati Bolletta'!E$8*('Dom. Residente'!E17/'Anagrafica Ammistratore'!F$3),6),"")</f>
        <v/>
      </c>
      <c r="J17" s="10">
        <f>IFERROR(IF(B17,ROUND(('Dati Bolletta'!E$7/'Anagrafica Ammistratore'!B$3),3),0),"")</f>
        <v>0</v>
      </c>
      <c r="K17" s="10">
        <f>IFERROR(IF(B17,('Anagrafica Ammistratore'!B$15/'Anagrafica Ammistratore'!B$13),0),"")</f>
        <v>0</v>
      </c>
      <c r="L17" s="11">
        <f t="shared" si="0"/>
        <v>0</v>
      </c>
      <c r="M17" s="3" t="str">
        <f>IFERROR(IF(E17-'Fasce D. Residente'!A$2*B17&gt;0,'Fasce D. Residente'!A$2*B17,E17),"")</f>
        <v/>
      </c>
      <c r="N17" s="3" t="str">
        <f>IFERROR(IF(E17-('Dom. Residente'!B17*'Fasce D. Residente'!A$3)&gt;0,'Dom. Residente'!B17*'Fasce D. Residente'!A$3-M17,E17-M17),"")</f>
        <v/>
      </c>
      <c r="O17" s="3" t="str">
        <f>IFERROR(IF(E17-('Dom. Residente'!B17*'Fasce D. Residente'!A$4)&gt;0,'Dom. Residente'!B17*'Fasce D. Residente'!A$4-(N17+M17),E17-(N17+M17)),"")</f>
        <v/>
      </c>
      <c r="P17" s="3" t="str">
        <f>IFERROR(IF(E17-('Dom. Residente'!B17*'Fasce D. Residente'!A$5)&gt;0,'Dom. Residente'!B17*'Fasce D. Residente'!A$5-(M17+N17+O17),E17-(M17+N17+O17)),"")</f>
        <v/>
      </c>
      <c r="Q17" s="3" t="str">
        <f t="shared" si="1"/>
        <v/>
      </c>
      <c r="R17" s="3" t="str">
        <f>IFERROR((M17*'Fasce D. Residente'!C$2)+(N17*'Fasce D. Residente'!C$3)+(O17*'Fasce D. Residente'!C$4)+(P17*'Fasce D. Residente'!C$5)+(Q17*'Fasce D. Residente'!C$6),"")</f>
        <v/>
      </c>
      <c r="S17" s="3" t="str">
        <f>IFERROR((R17/'Fasce D. Residente'!B$9)*100,"")</f>
        <v/>
      </c>
    </row>
    <row r="18" spans="1:19" x14ac:dyDescent="0.2">
      <c r="A18" s="3">
        <v>17</v>
      </c>
      <c r="B18" s="4"/>
      <c r="C18" s="4"/>
      <c r="D18" s="4"/>
      <c r="E18" s="3" t="str">
        <f>IFERROR(ROUND(D18*('Anagrafica Ammistratore'!F$3/'Anagrafica Ammistratore'!H$3),3),"")</f>
        <v/>
      </c>
      <c r="F18" s="10" t="str">
        <f xml:space="preserve"> IFERROR(ROUND(('Dati Bolletta'!E$4*S18)/100,3),"")</f>
        <v/>
      </c>
      <c r="G18" s="10" t="str">
        <f>IFERROR(ROUND('Dati Bolletta'!E$5*('Dom. Residente'!E18/'Anagrafica Ammistratore'!F$3),3),"")</f>
        <v/>
      </c>
      <c r="H18" s="10" t="str">
        <f>IFERROR(ROUND('Dati Bolletta'!E$6*('Dom. Residente'!E18/'Anagrafica Ammistratore'!F$3),3),"")</f>
        <v/>
      </c>
      <c r="I18" s="10" t="str">
        <f>IFERROR(ROUND('Dati Bolletta'!E$8*('Dom. Residente'!E18/'Anagrafica Ammistratore'!F$3),6),"")</f>
        <v/>
      </c>
      <c r="J18" s="10">
        <f>IFERROR(IF(B18,ROUND(('Dati Bolletta'!E$7/'Anagrafica Ammistratore'!B$3),3),0),"")</f>
        <v>0</v>
      </c>
      <c r="K18" s="10">
        <f>IFERROR(IF(B18,('Anagrafica Ammistratore'!B$15/'Anagrafica Ammistratore'!B$13),0),"")</f>
        <v>0</v>
      </c>
      <c r="L18" s="11">
        <f t="shared" si="0"/>
        <v>0</v>
      </c>
      <c r="M18" s="3" t="str">
        <f>IFERROR(IF(E18-'Fasce D. Residente'!A$2*B18&gt;0,'Fasce D. Residente'!A$2*B18,E18),"")</f>
        <v/>
      </c>
      <c r="N18" s="3" t="str">
        <f>IFERROR(IF(E18-('Dom. Residente'!B18*'Fasce D. Residente'!A$3)&gt;0,'Dom. Residente'!B18*'Fasce D. Residente'!A$3-M18,E18-M18),"")</f>
        <v/>
      </c>
      <c r="O18" s="3" t="str">
        <f>IFERROR(IF(E18-('Dom. Residente'!B18*'Fasce D. Residente'!A$4)&gt;0,'Dom. Residente'!B18*'Fasce D. Residente'!A$4-(N18+M18),E18-(N18+M18)),"")</f>
        <v/>
      </c>
      <c r="P18" s="3" t="str">
        <f>IFERROR(IF(E18-('Dom. Residente'!B18*'Fasce D. Residente'!A$5)&gt;0,'Dom. Residente'!B18*'Fasce D. Residente'!A$5-(M18+N18+O18),E18-(M18+N18+O18)),"")</f>
        <v/>
      </c>
      <c r="Q18" s="3" t="str">
        <f t="shared" si="1"/>
        <v/>
      </c>
      <c r="R18" s="3" t="str">
        <f>IFERROR((M18*'Fasce D. Residente'!C$2)+(N18*'Fasce D. Residente'!C$3)+(O18*'Fasce D. Residente'!C$4)+(P18*'Fasce D. Residente'!C$5)+(Q18*'Fasce D. Residente'!C$6),"")</f>
        <v/>
      </c>
      <c r="S18" s="3" t="str">
        <f>IFERROR((R18/'Fasce D. Residente'!B$9)*100,"")</f>
        <v/>
      </c>
    </row>
    <row r="19" spans="1:19" x14ac:dyDescent="0.2">
      <c r="A19" s="3">
        <v>18</v>
      </c>
      <c r="B19" s="4"/>
      <c r="C19" s="4"/>
      <c r="D19" s="4"/>
      <c r="E19" s="3" t="str">
        <f>IFERROR(ROUND(D19*('Anagrafica Ammistratore'!F$3/'Anagrafica Ammistratore'!H$3),3),"")</f>
        <v/>
      </c>
      <c r="F19" s="10" t="str">
        <f xml:space="preserve"> IFERROR(ROUND(('Dati Bolletta'!E$4*S19)/100,3),"")</f>
        <v/>
      </c>
      <c r="G19" s="10" t="str">
        <f>IFERROR(ROUND('Dati Bolletta'!E$5*('Dom. Residente'!E19/'Anagrafica Ammistratore'!F$3),3),"")</f>
        <v/>
      </c>
      <c r="H19" s="10" t="str">
        <f>IFERROR(ROUND('Dati Bolletta'!E$6*('Dom. Residente'!E19/'Anagrafica Ammistratore'!F$3),3),"")</f>
        <v/>
      </c>
      <c r="I19" s="10" t="str">
        <f>IFERROR(ROUND('Dati Bolletta'!E$8*('Dom. Residente'!E19/'Anagrafica Ammistratore'!F$3),6),"")</f>
        <v/>
      </c>
      <c r="J19" s="10">
        <f>IFERROR(IF(B19,ROUND(('Dati Bolletta'!E$7/'Anagrafica Ammistratore'!B$3),3),0),"")</f>
        <v>0</v>
      </c>
      <c r="K19" s="10">
        <f>IFERROR(IF(B19,('Anagrafica Ammistratore'!B$15/'Anagrafica Ammistratore'!B$13),0),"")</f>
        <v>0</v>
      </c>
      <c r="L19" s="11">
        <f t="shared" si="0"/>
        <v>0</v>
      </c>
      <c r="M19" s="3" t="str">
        <f>IFERROR(IF(E19-'Fasce D. Residente'!A$2*B19&gt;0,'Fasce D. Residente'!A$2*B19,E19),"")</f>
        <v/>
      </c>
      <c r="N19" s="3" t="str">
        <f>IFERROR(IF(E19-('Dom. Residente'!B19*'Fasce D. Residente'!A$3)&gt;0,'Dom. Residente'!B19*'Fasce D. Residente'!A$3-M19,E19-M19),"")</f>
        <v/>
      </c>
      <c r="O19" s="3" t="str">
        <f>IFERROR(IF(E19-('Dom. Residente'!B19*'Fasce D. Residente'!A$4)&gt;0,'Dom. Residente'!B19*'Fasce D. Residente'!A$4-(N19+M19),E19-(N19+M19)),"")</f>
        <v/>
      </c>
      <c r="P19" s="3" t="str">
        <f>IFERROR(IF(E19-('Dom. Residente'!B19*'Fasce D. Residente'!A$5)&gt;0,'Dom. Residente'!B19*'Fasce D. Residente'!A$5-(M19+N19+O19),E19-(M19+N19+O19)),"")</f>
        <v/>
      </c>
      <c r="Q19" s="3" t="str">
        <f t="shared" si="1"/>
        <v/>
      </c>
      <c r="R19" s="3" t="str">
        <f>IFERROR((M19*'Fasce D. Residente'!C$2)+(N19*'Fasce D. Residente'!C$3)+(O19*'Fasce D. Residente'!C$4)+(P19*'Fasce D. Residente'!C$5)+(Q19*'Fasce D. Residente'!C$6),"")</f>
        <v/>
      </c>
      <c r="S19" s="3" t="str">
        <f>IFERROR((R19/'Fasce D. Residente'!B$9)*100,"")</f>
        <v/>
      </c>
    </row>
    <row r="20" spans="1:19" x14ac:dyDescent="0.2">
      <c r="A20" s="3">
        <v>19</v>
      </c>
      <c r="B20" s="4"/>
      <c r="C20" s="4"/>
      <c r="D20" s="4"/>
      <c r="E20" s="3" t="str">
        <f>IFERROR(ROUND(D20*('Anagrafica Ammistratore'!F$3/'Anagrafica Ammistratore'!H$3),3),"")</f>
        <v/>
      </c>
      <c r="F20" s="10" t="str">
        <f xml:space="preserve"> IFERROR(ROUND(('Dati Bolletta'!E$4*S20)/100,3),"")</f>
        <v/>
      </c>
      <c r="G20" s="10" t="str">
        <f>IFERROR(ROUND('Dati Bolletta'!E$5*('Dom. Residente'!E20/'Anagrafica Ammistratore'!F$3),3),"")</f>
        <v/>
      </c>
      <c r="H20" s="10" t="str">
        <f>IFERROR(ROUND('Dati Bolletta'!E$6*('Dom. Residente'!E20/'Anagrafica Ammistratore'!F$3),3),"")</f>
        <v/>
      </c>
      <c r="I20" s="10" t="str">
        <f>IFERROR(ROUND('Dati Bolletta'!E$8*('Dom. Residente'!E20/'Anagrafica Ammistratore'!F$3),6),"")</f>
        <v/>
      </c>
      <c r="J20" s="10">
        <f>IFERROR(IF(B20,ROUND(('Dati Bolletta'!E$7/'Anagrafica Ammistratore'!B$3),3),0),"")</f>
        <v>0</v>
      </c>
      <c r="K20" s="10">
        <f>IFERROR(IF(B20,('Anagrafica Ammistratore'!B$15/'Anagrafica Ammistratore'!B$13),0),"")</f>
        <v>0</v>
      </c>
      <c r="L20" s="11">
        <f t="shared" si="0"/>
        <v>0</v>
      </c>
      <c r="M20" s="3" t="str">
        <f>IFERROR(IF(E20-'Fasce D. Residente'!A$2*B20&gt;0,'Fasce D. Residente'!A$2*B20,E20),"")</f>
        <v/>
      </c>
      <c r="N20" s="3" t="str">
        <f>IFERROR(IF(E20-('Dom. Residente'!B20*'Fasce D. Residente'!A$3)&gt;0,'Dom. Residente'!B20*'Fasce D. Residente'!A$3-M20,E20-M20),"")</f>
        <v/>
      </c>
      <c r="O20" s="3" t="str">
        <f>IFERROR(IF(E20-('Dom. Residente'!B20*'Fasce D. Residente'!A$4)&gt;0,'Dom. Residente'!B20*'Fasce D. Residente'!A$4-(N20+M20),E20-(N20+M20)),"")</f>
        <v/>
      </c>
      <c r="P20" s="3" t="str">
        <f>IFERROR(IF(E20-('Dom. Residente'!B20*'Fasce D. Residente'!A$5)&gt;0,'Dom. Residente'!B20*'Fasce D. Residente'!A$5-(M20+N20+O20),E20-(M20+N20+O20)),"")</f>
        <v/>
      </c>
      <c r="Q20" s="3" t="str">
        <f t="shared" si="1"/>
        <v/>
      </c>
      <c r="R20" s="3" t="str">
        <f>IFERROR((M20*'Fasce D. Residente'!C$2)+(N20*'Fasce D. Residente'!C$3)+(O20*'Fasce D. Residente'!C$4)+(P20*'Fasce D. Residente'!C$5)+(Q20*'Fasce D. Residente'!C$6),"")</f>
        <v/>
      </c>
      <c r="S20" s="3" t="str">
        <f>IFERROR((R20/'Fasce D. Residente'!B$9)*100,"")</f>
        <v/>
      </c>
    </row>
    <row r="21" spans="1:19" x14ac:dyDescent="0.2">
      <c r="A21" s="3">
        <v>20</v>
      </c>
      <c r="B21" s="4"/>
      <c r="C21" s="4"/>
      <c r="D21" s="4"/>
      <c r="E21" s="3" t="str">
        <f>IFERROR(ROUND(D21*('Anagrafica Ammistratore'!F$3/'Anagrafica Ammistratore'!H$3),3),"")</f>
        <v/>
      </c>
      <c r="F21" s="10" t="str">
        <f xml:space="preserve"> IFERROR(ROUND(('Dati Bolletta'!E$4*S21)/100,3),"")</f>
        <v/>
      </c>
      <c r="G21" s="10" t="str">
        <f>IFERROR(ROUND('Dati Bolletta'!E$5*('Dom. Residente'!E21/'Anagrafica Ammistratore'!F$3),3),"")</f>
        <v/>
      </c>
      <c r="H21" s="10" t="str">
        <f>IFERROR(ROUND('Dati Bolletta'!E$6*('Dom. Residente'!E21/'Anagrafica Ammistratore'!F$3),3),"")</f>
        <v/>
      </c>
      <c r="I21" s="10" t="str">
        <f>IFERROR(ROUND('Dati Bolletta'!E$8*('Dom. Residente'!E21/'Anagrafica Ammistratore'!F$3),6),"")</f>
        <v/>
      </c>
      <c r="J21" s="10">
        <f>IFERROR(IF(B21,ROUND(('Dati Bolletta'!E$7/'Anagrafica Ammistratore'!B$3),3),0),"")</f>
        <v>0</v>
      </c>
      <c r="K21" s="10">
        <f>IFERROR(IF(B21,('Anagrafica Ammistratore'!B$15/'Anagrafica Ammistratore'!B$13),0),"")</f>
        <v>0</v>
      </c>
      <c r="L21" s="11">
        <f t="shared" si="0"/>
        <v>0</v>
      </c>
      <c r="M21" s="3" t="str">
        <f>IFERROR(IF(E21-'Fasce D. Residente'!A$2*B21&gt;0,'Fasce D. Residente'!A$2*B21,E21),"")</f>
        <v/>
      </c>
      <c r="N21" s="3" t="str">
        <f>IFERROR(IF(E21-('Dom. Residente'!B21*'Fasce D. Residente'!A$3)&gt;0,'Dom. Residente'!B21*'Fasce D. Residente'!A$3-M21,E21-M21),"")</f>
        <v/>
      </c>
      <c r="O21" s="3" t="str">
        <f>IFERROR(IF(E21-('Dom. Residente'!B21*'Fasce D. Residente'!A$4)&gt;0,'Dom. Residente'!B21*'Fasce D. Residente'!A$4-(N21+M21),E21-(N21+M21)),"")</f>
        <v/>
      </c>
      <c r="P21" s="3" t="str">
        <f>IFERROR(IF(E21-('Dom. Residente'!B21*'Fasce D. Residente'!A$5)&gt;0,'Dom. Residente'!B21*'Fasce D. Residente'!A$5-(M21+N21+O21),E21-(M21+N21+O21)),"")</f>
        <v/>
      </c>
      <c r="Q21" s="3" t="str">
        <f t="shared" si="1"/>
        <v/>
      </c>
      <c r="R21" s="3" t="str">
        <f>IFERROR((M21*'Fasce D. Residente'!C$2)+(N21*'Fasce D. Residente'!C$3)+(O21*'Fasce D. Residente'!C$4)+(P21*'Fasce D. Residente'!C$5)+(Q21*'Fasce D. Residente'!C$6),"")</f>
        <v/>
      </c>
      <c r="S21" s="3" t="str">
        <f>IFERROR((R21/'Fasce D. Residente'!B$9)*100,"")</f>
        <v/>
      </c>
    </row>
    <row r="22" spans="1:19" x14ac:dyDescent="0.2">
      <c r="A22" s="3">
        <v>21</v>
      </c>
      <c r="B22" s="4"/>
      <c r="C22" s="4"/>
      <c r="D22" s="4"/>
      <c r="E22" s="3" t="str">
        <f>IFERROR(ROUND(D22*('Anagrafica Ammistratore'!F$3/'Anagrafica Ammistratore'!H$3),3),"")</f>
        <v/>
      </c>
      <c r="F22" s="10" t="str">
        <f xml:space="preserve"> IFERROR(ROUND(('Dati Bolletta'!E$4*S22)/100,3),"")</f>
        <v/>
      </c>
      <c r="G22" s="10" t="str">
        <f>IFERROR(ROUND('Dati Bolletta'!E$5*('Dom. Residente'!E22/'Anagrafica Ammistratore'!F$3),3),"")</f>
        <v/>
      </c>
      <c r="H22" s="10" t="str">
        <f>IFERROR(ROUND('Dati Bolletta'!E$6*('Dom. Residente'!E22/'Anagrafica Ammistratore'!F$3),3),"")</f>
        <v/>
      </c>
      <c r="I22" s="10" t="str">
        <f>IFERROR(ROUND('Dati Bolletta'!E$8*('Dom. Residente'!E22/'Anagrafica Ammistratore'!F$3),6),"")</f>
        <v/>
      </c>
      <c r="J22" s="10">
        <f>IFERROR(IF(B22,ROUND(('Dati Bolletta'!E$7/'Anagrafica Ammistratore'!B$3),3),0),"")</f>
        <v>0</v>
      </c>
      <c r="K22" s="10">
        <f>IFERROR(IF(B22,('Anagrafica Ammistratore'!B$15/'Anagrafica Ammistratore'!B$13),0),"")</f>
        <v>0</v>
      </c>
      <c r="L22" s="11">
        <f t="shared" si="0"/>
        <v>0</v>
      </c>
      <c r="M22" s="3" t="str">
        <f>IFERROR(IF(E22-'Fasce D. Residente'!A$2*B22&gt;0,'Fasce D. Residente'!A$2*B22,E22),"")</f>
        <v/>
      </c>
      <c r="N22" s="3" t="str">
        <f>IFERROR(IF(E22-('Dom. Residente'!B22*'Fasce D. Residente'!A$3)&gt;0,'Dom. Residente'!B22*'Fasce D. Residente'!A$3-M22,E22-M22),"")</f>
        <v/>
      </c>
      <c r="O22" s="3" t="str">
        <f>IFERROR(IF(E22-('Dom. Residente'!B22*'Fasce D. Residente'!A$4)&gt;0,'Dom. Residente'!B22*'Fasce D. Residente'!A$4-(N22+M22),E22-(N22+M22)),"")</f>
        <v/>
      </c>
      <c r="P22" s="3" t="str">
        <f>IFERROR(IF(E22-('Dom. Residente'!B22*'Fasce D. Residente'!A$5)&gt;0,'Dom. Residente'!B22*'Fasce D. Residente'!A$5-(M22+N22+O22),E22-(M22+N22+O22)),"")</f>
        <v/>
      </c>
      <c r="Q22" s="3" t="str">
        <f t="shared" si="1"/>
        <v/>
      </c>
      <c r="R22" s="3" t="str">
        <f>IFERROR((M22*'Fasce D. Residente'!C$2)+(N22*'Fasce D. Residente'!C$3)+(O22*'Fasce D. Residente'!C$4)+(P22*'Fasce D. Residente'!C$5)+(Q22*'Fasce D. Residente'!C$6),"")</f>
        <v/>
      </c>
      <c r="S22" s="3" t="str">
        <f>IFERROR((R22/'Fasce D. Residente'!B$9)*100,"")</f>
        <v/>
      </c>
    </row>
    <row r="23" spans="1:19" x14ac:dyDescent="0.2">
      <c r="A23" s="3">
        <v>22</v>
      </c>
      <c r="B23" s="4"/>
      <c r="C23" s="4"/>
      <c r="D23" s="4"/>
      <c r="E23" s="3" t="str">
        <f>IFERROR(ROUND(D23*('Anagrafica Ammistratore'!F$3/'Anagrafica Ammistratore'!H$3),3),"")</f>
        <v/>
      </c>
      <c r="F23" s="10" t="str">
        <f xml:space="preserve"> IFERROR(ROUND(('Dati Bolletta'!E$4*S23)/100,3),"")</f>
        <v/>
      </c>
      <c r="G23" s="10" t="str">
        <f>IFERROR(ROUND('Dati Bolletta'!E$5*('Dom. Residente'!E23/'Anagrafica Ammistratore'!F$3),3),"")</f>
        <v/>
      </c>
      <c r="H23" s="10" t="str">
        <f>IFERROR(ROUND('Dati Bolletta'!E$6*('Dom. Residente'!E23/'Anagrafica Ammistratore'!F$3),3),"")</f>
        <v/>
      </c>
      <c r="I23" s="10" t="str">
        <f>IFERROR(ROUND('Dati Bolletta'!E$8*('Dom. Residente'!E23/'Anagrafica Ammistratore'!F$3),6),"")</f>
        <v/>
      </c>
      <c r="J23" s="10">
        <f>IFERROR(IF(B23,ROUND(('Dati Bolletta'!E$7/'Anagrafica Ammistratore'!B$3),3),0),"")</f>
        <v>0</v>
      </c>
      <c r="K23" s="10">
        <f>IFERROR(IF(B23,('Anagrafica Ammistratore'!B$15/'Anagrafica Ammistratore'!B$13),0),"")</f>
        <v>0</v>
      </c>
      <c r="L23" s="11">
        <f t="shared" si="0"/>
        <v>0</v>
      </c>
      <c r="M23" s="3" t="str">
        <f>IFERROR(IF(E23-'Fasce D. Residente'!A$2*B23&gt;0,'Fasce D. Residente'!A$2*B23,E23),"")</f>
        <v/>
      </c>
      <c r="N23" s="3" t="str">
        <f>IFERROR(IF(E23-('Dom. Residente'!B23*'Fasce D. Residente'!A$3)&gt;0,'Dom. Residente'!B23*'Fasce D. Residente'!A$3-M23,E23-M23),"")</f>
        <v/>
      </c>
      <c r="O23" s="3" t="str">
        <f>IFERROR(IF(E23-('Dom. Residente'!B23*'Fasce D. Residente'!A$4)&gt;0,'Dom. Residente'!B23*'Fasce D. Residente'!A$4-(N23+M23),E23-(N23+M23)),"")</f>
        <v/>
      </c>
      <c r="P23" s="3" t="str">
        <f>IFERROR(IF(E23-('Dom. Residente'!B23*'Fasce D. Residente'!A$5)&gt;0,'Dom. Residente'!B23*'Fasce D. Residente'!A$5-(M23+N23+O23),E23-(M23+N23+O23)),"")</f>
        <v/>
      </c>
      <c r="Q23" s="3" t="str">
        <f t="shared" si="1"/>
        <v/>
      </c>
      <c r="R23" s="3" t="str">
        <f>IFERROR((M23*'Fasce D. Residente'!C$2)+(N23*'Fasce D. Residente'!C$3)+(O23*'Fasce D. Residente'!C$4)+(P23*'Fasce D. Residente'!C$5)+(Q23*'Fasce D. Residente'!C$6),"")</f>
        <v/>
      </c>
      <c r="S23" s="3" t="str">
        <f>IFERROR((R23/'Fasce D. Residente'!B$9)*100,"")</f>
        <v/>
      </c>
    </row>
    <row r="24" spans="1:19" x14ac:dyDescent="0.2">
      <c r="A24" s="3">
        <v>23</v>
      </c>
      <c r="B24" s="4"/>
      <c r="C24" s="4"/>
      <c r="D24" s="4"/>
      <c r="E24" s="3" t="str">
        <f>IFERROR(ROUND(D24*('Anagrafica Ammistratore'!F$3/'Anagrafica Ammistratore'!H$3),3),"")</f>
        <v/>
      </c>
      <c r="F24" s="10" t="str">
        <f xml:space="preserve"> IFERROR(ROUND(('Dati Bolletta'!E$4*S24)/100,3),"")</f>
        <v/>
      </c>
      <c r="G24" s="10" t="str">
        <f>IFERROR(ROUND('Dati Bolletta'!E$5*('Dom. Residente'!E24/'Anagrafica Ammistratore'!F$3),3),"")</f>
        <v/>
      </c>
      <c r="H24" s="10" t="str">
        <f>IFERROR(ROUND('Dati Bolletta'!E$6*('Dom. Residente'!E24/'Anagrafica Ammistratore'!F$3),3),"")</f>
        <v/>
      </c>
      <c r="I24" s="10" t="str">
        <f>IFERROR(ROUND('Dati Bolletta'!E$8*('Dom. Residente'!E24/'Anagrafica Ammistratore'!F$3),6),"")</f>
        <v/>
      </c>
      <c r="J24" s="10">
        <f>IFERROR(IF(B24,ROUND(('Dati Bolletta'!E$7/'Anagrafica Ammistratore'!B$3),3),0),"")</f>
        <v>0</v>
      </c>
      <c r="K24" s="10">
        <f>IFERROR(IF(B24,('Anagrafica Ammistratore'!B$15/'Anagrafica Ammistratore'!B$13),0),"")</f>
        <v>0</v>
      </c>
      <c r="L24" s="11">
        <f t="shared" si="0"/>
        <v>0</v>
      </c>
      <c r="M24" s="3" t="str">
        <f>IFERROR(IF(E24-'Fasce D. Residente'!A$2*B24&gt;0,'Fasce D. Residente'!A$2*B24,E24),"")</f>
        <v/>
      </c>
      <c r="N24" s="3" t="str">
        <f>IFERROR(IF(E24-('Dom. Residente'!B24*'Fasce D. Residente'!A$3)&gt;0,'Dom. Residente'!B24*'Fasce D. Residente'!A$3-M24,E24-M24),"")</f>
        <v/>
      </c>
      <c r="O24" s="3" t="str">
        <f>IFERROR(IF(E24-('Dom. Residente'!B24*'Fasce D. Residente'!A$4)&gt;0,'Dom. Residente'!B24*'Fasce D. Residente'!A$4-(N24+M24),E24-(N24+M24)),"")</f>
        <v/>
      </c>
      <c r="P24" s="3" t="str">
        <f>IFERROR(IF(E24-('Dom. Residente'!B24*'Fasce D. Residente'!A$5)&gt;0,'Dom. Residente'!B24*'Fasce D. Residente'!A$5-(M24+N24+O24),E24-(M24+N24+O24)),"")</f>
        <v/>
      </c>
      <c r="Q24" s="3" t="str">
        <f t="shared" si="1"/>
        <v/>
      </c>
      <c r="R24" s="3" t="str">
        <f>IFERROR((M24*'Fasce D. Residente'!C$2)+(N24*'Fasce D. Residente'!C$3)+(O24*'Fasce D. Residente'!C$4)+(P24*'Fasce D. Residente'!C$5)+(Q24*'Fasce D. Residente'!C$6),"")</f>
        <v/>
      </c>
      <c r="S24" s="3" t="str">
        <f>IFERROR((R24/'Fasce D. Residente'!B$9)*100,"")</f>
        <v/>
      </c>
    </row>
    <row r="25" spans="1:19" x14ac:dyDescent="0.2">
      <c r="A25" s="3">
        <v>24</v>
      </c>
      <c r="B25" s="4"/>
      <c r="C25" s="4"/>
      <c r="D25" s="4"/>
      <c r="E25" s="3" t="str">
        <f>IFERROR(ROUND(D25*('Anagrafica Ammistratore'!F$3/'Anagrafica Ammistratore'!H$3),3),"")</f>
        <v/>
      </c>
      <c r="F25" s="10" t="str">
        <f xml:space="preserve"> IFERROR(ROUND(('Dati Bolletta'!E$4*S25)/100,3),"")</f>
        <v/>
      </c>
      <c r="G25" s="10" t="str">
        <f>IFERROR(ROUND('Dati Bolletta'!E$5*('Dom. Residente'!E25/'Anagrafica Ammistratore'!F$3),3),"")</f>
        <v/>
      </c>
      <c r="H25" s="10" t="str">
        <f>IFERROR(ROUND('Dati Bolletta'!E$6*('Dom. Residente'!E25/'Anagrafica Ammistratore'!F$3),3),"")</f>
        <v/>
      </c>
      <c r="I25" s="10" t="str">
        <f>IFERROR(ROUND('Dati Bolletta'!E$8*('Dom. Residente'!E25/'Anagrafica Ammistratore'!F$3),6),"")</f>
        <v/>
      </c>
      <c r="J25" s="10">
        <f>IFERROR(IF(B25,ROUND(('Dati Bolletta'!E$7/'Anagrafica Ammistratore'!B$3),3),0),"")</f>
        <v>0</v>
      </c>
      <c r="K25" s="10">
        <f>IFERROR(IF(B25,('Anagrafica Ammistratore'!B$15/'Anagrafica Ammistratore'!B$13),0),"")</f>
        <v>0</v>
      </c>
      <c r="L25" s="11">
        <f t="shared" si="0"/>
        <v>0</v>
      </c>
      <c r="M25" s="3" t="str">
        <f>IFERROR(IF(E25-'Fasce D. Residente'!A$2*B25&gt;0,'Fasce D. Residente'!A$2*B25,E25),"")</f>
        <v/>
      </c>
      <c r="N25" s="3" t="str">
        <f>IFERROR(IF(E25-('Dom. Residente'!B25*'Fasce D. Residente'!A$3)&gt;0,'Dom. Residente'!B25*'Fasce D. Residente'!A$3-M25,E25-M25),"")</f>
        <v/>
      </c>
      <c r="O25" s="3" t="str">
        <f>IFERROR(IF(E25-('Dom. Residente'!B25*'Fasce D. Residente'!A$4)&gt;0,'Dom. Residente'!B25*'Fasce D. Residente'!A$4-(N25+M25),E25-(N25+M25)),"")</f>
        <v/>
      </c>
      <c r="P25" s="3" t="str">
        <f>IFERROR(IF(E25-('Dom. Residente'!B25*'Fasce D. Residente'!A$5)&gt;0,'Dom. Residente'!B25*'Fasce D. Residente'!A$5-(M25+N25+O25),E25-(M25+N25+O25)),"")</f>
        <v/>
      </c>
      <c r="Q25" s="3" t="str">
        <f t="shared" si="1"/>
        <v/>
      </c>
      <c r="R25" s="3" t="str">
        <f>IFERROR((M25*'Fasce D. Residente'!C$2)+(N25*'Fasce D. Residente'!C$3)+(O25*'Fasce D. Residente'!C$4)+(P25*'Fasce D. Residente'!C$5)+(Q25*'Fasce D. Residente'!C$6),"")</f>
        <v/>
      </c>
      <c r="S25" s="3" t="str">
        <f>IFERROR((R25/'Fasce D. Residente'!B$9)*100,"")</f>
        <v/>
      </c>
    </row>
    <row r="26" spans="1:19" x14ac:dyDescent="0.2">
      <c r="A26" s="3">
        <v>25</v>
      </c>
      <c r="B26" s="4"/>
      <c r="C26" s="4"/>
      <c r="D26" s="4"/>
      <c r="E26" s="3" t="str">
        <f>IFERROR(ROUND(D26*('Anagrafica Ammistratore'!F$3/'Anagrafica Ammistratore'!H$3),3),"")</f>
        <v/>
      </c>
      <c r="F26" s="10" t="str">
        <f xml:space="preserve"> IFERROR(ROUND(('Dati Bolletta'!E$4*S26)/100,3),"")</f>
        <v/>
      </c>
      <c r="G26" s="10" t="str">
        <f>IFERROR(ROUND('Dati Bolletta'!E$5*('Dom. Residente'!E26/'Anagrafica Ammistratore'!F$3),3),"")</f>
        <v/>
      </c>
      <c r="H26" s="10" t="str">
        <f>IFERROR(ROUND('Dati Bolletta'!E$6*('Dom. Residente'!E26/'Anagrafica Ammistratore'!F$3),3),"")</f>
        <v/>
      </c>
      <c r="I26" s="10" t="str">
        <f>IFERROR(ROUND('Dati Bolletta'!E$8*('Dom. Residente'!E26/'Anagrafica Ammistratore'!F$3),6),"")</f>
        <v/>
      </c>
      <c r="J26" s="10">
        <f>IFERROR(IF(B26,ROUND(('Dati Bolletta'!E$7/'Anagrafica Ammistratore'!B$3),3),0),"")</f>
        <v>0</v>
      </c>
      <c r="K26" s="10">
        <f>IFERROR(IF(B26,('Anagrafica Ammistratore'!B$15/'Anagrafica Ammistratore'!B$13),0),"")</f>
        <v>0</v>
      </c>
      <c r="L26" s="11">
        <f t="shared" si="0"/>
        <v>0</v>
      </c>
      <c r="M26" s="3" t="str">
        <f>IFERROR(IF(E26-'Fasce D. Residente'!A$2*B26&gt;0,'Fasce D. Residente'!A$2*B26,E26),"")</f>
        <v/>
      </c>
      <c r="N26" s="3" t="str">
        <f>IFERROR(IF(E26-('Dom. Residente'!B26*'Fasce D. Residente'!A$3)&gt;0,'Dom. Residente'!B26*'Fasce D. Residente'!A$3-M26,E26-M26),"")</f>
        <v/>
      </c>
      <c r="O26" s="3" t="str">
        <f>IFERROR(IF(E26-('Dom. Residente'!B26*'Fasce D. Residente'!A$4)&gt;0,'Dom. Residente'!B26*'Fasce D. Residente'!A$4-(N26+M26),E26-(N26+M26)),"")</f>
        <v/>
      </c>
      <c r="P26" s="3" t="str">
        <f>IFERROR(IF(E26-('Dom. Residente'!B26*'Fasce D. Residente'!A$5)&gt;0,'Dom. Residente'!B26*'Fasce D. Residente'!A$5-(M26+N26+O26),E26-(M26+N26+O26)),"")</f>
        <v/>
      </c>
      <c r="Q26" s="3" t="str">
        <f t="shared" si="1"/>
        <v/>
      </c>
      <c r="R26" s="3" t="str">
        <f>IFERROR((M26*'Fasce D. Residente'!C$2)+(N26*'Fasce D. Residente'!C$3)+(O26*'Fasce D. Residente'!C$4)+(P26*'Fasce D. Residente'!C$5)+(Q26*'Fasce D. Residente'!C$6),"")</f>
        <v/>
      </c>
      <c r="S26" s="3" t="str">
        <f>IFERROR((R26/'Fasce D. Residente'!B$9)*100,"")</f>
        <v/>
      </c>
    </row>
    <row r="27" spans="1:19" x14ac:dyDescent="0.2">
      <c r="A27" s="3">
        <v>26</v>
      </c>
      <c r="B27" s="4"/>
      <c r="C27" s="4"/>
      <c r="D27" s="4"/>
      <c r="E27" s="3" t="str">
        <f>IFERROR(ROUND(D27*('Anagrafica Ammistratore'!F$3/'Anagrafica Ammistratore'!H$3),3),"")</f>
        <v/>
      </c>
      <c r="F27" s="10" t="str">
        <f xml:space="preserve"> IFERROR(ROUND(('Dati Bolletta'!E$4*S27)/100,3),"")</f>
        <v/>
      </c>
      <c r="G27" s="10" t="str">
        <f>IFERROR(ROUND('Dati Bolletta'!E$5*('Dom. Residente'!E27/'Anagrafica Ammistratore'!F$3),3),"")</f>
        <v/>
      </c>
      <c r="H27" s="10" t="str">
        <f>IFERROR(ROUND('Dati Bolletta'!E$6*('Dom. Residente'!E27/'Anagrafica Ammistratore'!F$3),3),"")</f>
        <v/>
      </c>
      <c r="I27" s="10" t="str">
        <f>IFERROR(ROUND('Dati Bolletta'!E$8*('Dom. Residente'!E27/'Anagrafica Ammistratore'!F$3),6),"")</f>
        <v/>
      </c>
      <c r="J27" s="10">
        <f>IFERROR(IF(B27,ROUND(('Dati Bolletta'!E$7/'Anagrafica Ammistratore'!B$3),3),0),"")</f>
        <v>0</v>
      </c>
      <c r="K27" s="10">
        <f>IFERROR(IF(B27,('Anagrafica Ammistratore'!B$15/'Anagrafica Ammistratore'!B$13),0),"")</f>
        <v>0</v>
      </c>
      <c r="L27" s="11">
        <f t="shared" si="0"/>
        <v>0</v>
      </c>
      <c r="M27" s="3" t="str">
        <f>IFERROR(IF(E27-'Fasce D. Residente'!A$2*B27&gt;0,'Fasce D. Residente'!A$2*B27,E27),"")</f>
        <v/>
      </c>
      <c r="N27" s="3" t="str">
        <f>IFERROR(IF(E27-('Dom. Residente'!B27*'Fasce D. Residente'!A$3)&gt;0,'Dom. Residente'!B27*'Fasce D. Residente'!A$3-M27,E27-M27),"")</f>
        <v/>
      </c>
      <c r="O27" s="3" t="str">
        <f>IFERROR(IF(E27-('Dom. Residente'!B27*'Fasce D. Residente'!A$4)&gt;0,'Dom. Residente'!B27*'Fasce D. Residente'!A$4-(N27+M27),E27-(N27+M27)),"")</f>
        <v/>
      </c>
      <c r="P27" s="3" t="str">
        <f>IFERROR(IF(E27-('Dom. Residente'!B27*'Fasce D. Residente'!A$5)&gt;0,'Dom. Residente'!B27*'Fasce D. Residente'!A$5-(M27+N27+O27),E27-(M27+N27+O27)),"")</f>
        <v/>
      </c>
      <c r="Q27" s="3" t="str">
        <f t="shared" si="1"/>
        <v/>
      </c>
      <c r="R27" s="3" t="str">
        <f>IFERROR((M27*'Fasce D. Residente'!C$2)+(N27*'Fasce D. Residente'!C$3)+(O27*'Fasce D. Residente'!C$4)+(P27*'Fasce D. Residente'!C$5)+(Q27*'Fasce D. Residente'!C$6),"")</f>
        <v/>
      </c>
      <c r="S27" s="3" t="str">
        <f>IFERROR((R27/'Fasce D. Residente'!B$9)*100,"")</f>
        <v/>
      </c>
    </row>
    <row r="28" spans="1:19" x14ac:dyDescent="0.2">
      <c r="A28" s="3">
        <v>27</v>
      </c>
      <c r="B28" s="4"/>
      <c r="C28" s="4"/>
      <c r="D28" s="4"/>
      <c r="E28" s="3" t="str">
        <f>IFERROR(ROUND(D28*('Anagrafica Ammistratore'!F$3/'Anagrafica Ammistratore'!H$3),3),"")</f>
        <v/>
      </c>
      <c r="F28" s="10" t="str">
        <f xml:space="preserve"> IFERROR(ROUND(('Dati Bolletta'!E$4*S28)/100,3),"")</f>
        <v/>
      </c>
      <c r="G28" s="10" t="str">
        <f>IFERROR(ROUND('Dati Bolletta'!E$5*('Dom. Residente'!E28/'Anagrafica Ammistratore'!F$3),3),"")</f>
        <v/>
      </c>
      <c r="H28" s="10" t="str">
        <f>IFERROR(ROUND('Dati Bolletta'!E$6*('Dom. Residente'!E28/'Anagrafica Ammistratore'!F$3),3),"")</f>
        <v/>
      </c>
      <c r="I28" s="10" t="str">
        <f>IFERROR(ROUND('Dati Bolletta'!E$8*('Dom. Residente'!E28/'Anagrafica Ammistratore'!F$3),6),"")</f>
        <v/>
      </c>
      <c r="J28" s="10">
        <f>IFERROR(IF(B28,ROUND(('Dati Bolletta'!E$7/'Anagrafica Ammistratore'!B$3),3),0),"")</f>
        <v>0</v>
      </c>
      <c r="K28" s="10">
        <f>IFERROR(IF(B28,('Anagrafica Ammistratore'!B$15/'Anagrafica Ammistratore'!B$13),0),"")</f>
        <v>0</v>
      </c>
      <c r="L28" s="11">
        <f t="shared" si="0"/>
        <v>0</v>
      </c>
      <c r="M28" s="3" t="str">
        <f>IFERROR(IF(E28-'Fasce D. Residente'!A$2*B28&gt;0,'Fasce D. Residente'!A$2*B28,E28),"")</f>
        <v/>
      </c>
      <c r="N28" s="3" t="str">
        <f>IFERROR(IF(E28-('Dom. Residente'!B28*'Fasce D. Residente'!A$3)&gt;0,'Dom. Residente'!B28*'Fasce D. Residente'!A$3-M28,E28-M28),"")</f>
        <v/>
      </c>
      <c r="O28" s="3" t="str">
        <f>IFERROR(IF(E28-('Dom. Residente'!B28*'Fasce D. Residente'!A$4)&gt;0,'Dom. Residente'!B28*'Fasce D. Residente'!A$4-(N28+M28),E28-(N28+M28)),"")</f>
        <v/>
      </c>
      <c r="P28" s="3" t="str">
        <f>IFERROR(IF(E28-('Dom. Residente'!B28*'Fasce D. Residente'!A$5)&gt;0,'Dom. Residente'!B28*'Fasce D. Residente'!A$5-(M28+N28+O28),E28-(M28+N28+O28)),"")</f>
        <v/>
      </c>
      <c r="Q28" s="3" t="str">
        <f t="shared" si="1"/>
        <v/>
      </c>
      <c r="R28" s="3" t="str">
        <f>IFERROR((M28*'Fasce D. Residente'!C$2)+(N28*'Fasce D. Residente'!C$3)+(O28*'Fasce D. Residente'!C$4)+(P28*'Fasce D. Residente'!C$5)+(Q28*'Fasce D. Residente'!C$6),"")</f>
        <v/>
      </c>
      <c r="S28" s="3" t="str">
        <f>IFERROR((R28/'Fasce D. Residente'!B$9)*100,"")</f>
        <v/>
      </c>
    </row>
    <row r="29" spans="1:19" x14ac:dyDescent="0.2">
      <c r="A29" s="3">
        <v>28</v>
      </c>
      <c r="B29" s="4"/>
      <c r="C29" s="4"/>
      <c r="D29" s="4"/>
      <c r="E29" s="3" t="str">
        <f>IFERROR(ROUND(D29*('Anagrafica Ammistratore'!F$3/'Anagrafica Ammistratore'!H$3),3),"")</f>
        <v/>
      </c>
      <c r="F29" s="10" t="str">
        <f xml:space="preserve"> IFERROR(ROUND(('Dati Bolletta'!E$4*S29)/100,3),"")</f>
        <v/>
      </c>
      <c r="G29" s="10" t="str">
        <f>IFERROR(ROUND('Dati Bolletta'!E$5*('Dom. Residente'!E29/'Anagrafica Ammistratore'!F$3),3),"")</f>
        <v/>
      </c>
      <c r="H29" s="10" t="str">
        <f>IFERROR(ROUND('Dati Bolletta'!E$6*('Dom. Residente'!E29/'Anagrafica Ammistratore'!F$3),3),"")</f>
        <v/>
      </c>
      <c r="I29" s="10" t="str">
        <f>IFERROR(ROUND('Dati Bolletta'!E$8*('Dom. Residente'!E29/'Anagrafica Ammistratore'!F$3),6),"")</f>
        <v/>
      </c>
      <c r="J29" s="10">
        <f>IFERROR(IF(B29,ROUND(('Dati Bolletta'!E$7/'Anagrafica Ammistratore'!B$3),3),0),"")</f>
        <v>0</v>
      </c>
      <c r="K29" s="10">
        <f>IFERROR(IF(B29,('Anagrafica Ammistratore'!B$15/'Anagrafica Ammistratore'!B$13),0),"")</f>
        <v>0</v>
      </c>
      <c r="L29" s="11">
        <f t="shared" si="0"/>
        <v>0</v>
      </c>
      <c r="M29" s="3" t="str">
        <f>IFERROR(IF(E29-'Fasce D. Residente'!A$2*B29&gt;0,'Fasce D. Residente'!A$2*B29,E29),"")</f>
        <v/>
      </c>
      <c r="N29" s="3" t="str">
        <f>IFERROR(IF(E29-('Dom. Residente'!B29*'Fasce D. Residente'!A$3)&gt;0,'Dom. Residente'!B29*'Fasce D. Residente'!A$3-M29,E29-M29),"")</f>
        <v/>
      </c>
      <c r="O29" s="3" t="str">
        <f>IFERROR(IF(E29-('Dom. Residente'!B29*'Fasce D. Residente'!A$4)&gt;0,'Dom. Residente'!B29*'Fasce D. Residente'!A$4-(N29+M29),E29-(N29+M29)),"")</f>
        <v/>
      </c>
      <c r="P29" s="3" t="str">
        <f>IFERROR(IF(E29-('Dom. Residente'!B29*'Fasce D. Residente'!A$5)&gt;0,'Dom. Residente'!B29*'Fasce D. Residente'!A$5-(M29+N29+O29),E29-(M29+N29+O29)),"")</f>
        <v/>
      </c>
      <c r="Q29" s="3" t="str">
        <f t="shared" si="1"/>
        <v/>
      </c>
      <c r="R29" s="3" t="str">
        <f>IFERROR((M29*'Fasce D. Residente'!C$2)+(N29*'Fasce D. Residente'!C$3)+(O29*'Fasce D. Residente'!C$4)+(P29*'Fasce D. Residente'!C$5)+(Q29*'Fasce D. Residente'!C$6),"")</f>
        <v/>
      </c>
      <c r="S29" s="3" t="str">
        <f>IFERROR((R29/'Fasce D. Residente'!B$9)*100,"")</f>
        <v/>
      </c>
    </row>
    <row r="30" spans="1:19" x14ac:dyDescent="0.2">
      <c r="A30" s="3">
        <v>29</v>
      </c>
      <c r="B30" s="4"/>
      <c r="C30" s="4"/>
      <c r="D30" s="4"/>
      <c r="E30" s="3" t="str">
        <f>IFERROR(ROUND(D30*('Anagrafica Ammistratore'!F$3/'Anagrafica Ammistratore'!H$3),3),"")</f>
        <v/>
      </c>
      <c r="F30" s="10" t="str">
        <f xml:space="preserve"> IFERROR(ROUND(('Dati Bolletta'!E$4*S30)/100,3),"")</f>
        <v/>
      </c>
      <c r="G30" s="10" t="str">
        <f>IFERROR(ROUND('Dati Bolletta'!E$5*('Dom. Residente'!E30/'Anagrafica Ammistratore'!F$3),3),"")</f>
        <v/>
      </c>
      <c r="H30" s="10" t="str">
        <f>IFERROR(ROUND('Dati Bolletta'!E$6*('Dom. Residente'!E30/'Anagrafica Ammistratore'!F$3),3),"")</f>
        <v/>
      </c>
      <c r="I30" s="10" t="str">
        <f>IFERROR(ROUND('Dati Bolletta'!E$8*('Dom. Residente'!E30/'Anagrafica Ammistratore'!F$3),6),"")</f>
        <v/>
      </c>
      <c r="J30" s="10">
        <f>IFERROR(IF(B30,ROUND(('Dati Bolletta'!E$7/'Anagrafica Ammistratore'!B$3),3),0),"")</f>
        <v>0</v>
      </c>
      <c r="K30" s="10">
        <f>IFERROR(IF(B30,('Anagrafica Ammistratore'!B$15/'Anagrafica Ammistratore'!B$13),0),"")</f>
        <v>0</v>
      </c>
      <c r="L30" s="11">
        <f t="shared" si="0"/>
        <v>0</v>
      </c>
      <c r="M30" s="3" t="str">
        <f>IFERROR(IF(E30-'Fasce D. Residente'!A$2*B30&gt;0,'Fasce D. Residente'!A$2*B30,E30),"")</f>
        <v/>
      </c>
      <c r="N30" s="3" t="str">
        <f>IFERROR(IF(E30-('Dom. Residente'!B30*'Fasce D. Residente'!A$3)&gt;0,'Dom. Residente'!B30*'Fasce D. Residente'!A$3-M30,E30-M30),"")</f>
        <v/>
      </c>
      <c r="O30" s="3" t="str">
        <f>IFERROR(IF(E30-('Dom. Residente'!B30*'Fasce D. Residente'!A$4)&gt;0,'Dom. Residente'!B30*'Fasce D. Residente'!A$4-(N30+M30),E30-(N30+M30)),"")</f>
        <v/>
      </c>
      <c r="P30" s="3" t="str">
        <f>IFERROR(IF(E30-('Dom. Residente'!B30*'Fasce D. Residente'!A$5)&gt;0,'Dom. Residente'!B30*'Fasce D. Residente'!A$5-(M30+N30+O30),E30-(M30+N30+O30)),"")</f>
        <v/>
      </c>
      <c r="Q30" s="3" t="str">
        <f t="shared" si="1"/>
        <v/>
      </c>
      <c r="R30" s="3" t="str">
        <f>IFERROR((M30*'Fasce D. Residente'!C$2)+(N30*'Fasce D. Residente'!C$3)+(O30*'Fasce D. Residente'!C$4)+(P30*'Fasce D. Residente'!C$5)+(Q30*'Fasce D. Residente'!C$6),"")</f>
        <v/>
      </c>
      <c r="S30" s="3" t="str">
        <f>IFERROR((R30/'Fasce D. Residente'!B$9)*100,"")</f>
        <v/>
      </c>
    </row>
    <row r="31" spans="1:19" x14ac:dyDescent="0.2">
      <c r="A31" s="3">
        <v>30</v>
      </c>
      <c r="B31" s="4"/>
      <c r="C31" s="4"/>
      <c r="D31" s="4"/>
      <c r="E31" s="3" t="str">
        <f>IFERROR(ROUND(D31*('Anagrafica Ammistratore'!F$3/'Anagrafica Ammistratore'!H$3),3),"")</f>
        <v/>
      </c>
      <c r="F31" s="10" t="str">
        <f xml:space="preserve"> IFERROR(ROUND(('Dati Bolletta'!E$4*S31)/100,3),"")</f>
        <v/>
      </c>
      <c r="G31" s="10" t="str">
        <f>IFERROR(ROUND('Dati Bolletta'!E$5*('Dom. Residente'!E31/'Anagrafica Ammistratore'!F$3),3),"")</f>
        <v/>
      </c>
      <c r="H31" s="10" t="str">
        <f>IFERROR(ROUND('Dati Bolletta'!E$6*('Dom. Residente'!E31/'Anagrafica Ammistratore'!F$3),3),"")</f>
        <v/>
      </c>
      <c r="I31" s="10" t="str">
        <f>IFERROR(ROUND('Dati Bolletta'!E$8*('Dom. Residente'!E31/'Anagrafica Ammistratore'!F$3),6),"")</f>
        <v/>
      </c>
      <c r="J31" s="10">
        <f>IFERROR(IF(B31,ROUND(('Dati Bolletta'!E$7/'Anagrafica Ammistratore'!B$3),3),0),"")</f>
        <v>0</v>
      </c>
      <c r="K31" s="10">
        <f>IFERROR(IF(B31,('Anagrafica Ammistratore'!B$15/'Anagrafica Ammistratore'!B$13),0),"")</f>
        <v>0</v>
      </c>
      <c r="L31" s="11">
        <f t="shared" si="0"/>
        <v>0</v>
      </c>
      <c r="M31" s="3" t="str">
        <f>IFERROR(IF(E31-'Fasce D. Residente'!A$2*B31&gt;0,'Fasce D. Residente'!A$2*B31,E31),"")</f>
        <v/>
      </c>
      <c r="N31" s="3" t="str">
        <f>IFERROR(IF(E31-('Dom. Residente'!B31*'Fasce D. Residente'!A$3)&gt;0,'Dom. Residente'!B31*'Fasce D. Residente'!A$3-M31,E31-M31),"")</f>
        <v/>
      </c>
      <c r="O31" s="3" t="str">
        <f>IFERROR(IF(E31-('Dom. Residente'!B31*'Fasce D. Residente'!A$4)&gt;0,'Dom. Residente'!B31*'Fasce D. Residente'!A$4-(N31+M31),E31-(N31+M31)),"")</f>
        <v/>
      </c>
      <c r="P31" s="3" t="str">
        <f>IFERROR(IF(E31-('Dom. Residente'!B31*'Fasce D. Residente'!A$5)&gt;0,'Dom. Residente'!B31*'Fasce D. Residente'!A$5-(M31+N31+O31),E31-(M31+N31+O31)),"")</f>
        <v/>
      </c>
      <c r="Q31" s="3" t="str">
        <f t="shared" si="1"/>
        <v/>
      </c>
      <c r="R31" s="3" t="str">
        <f>IFERROR((M31*'Fasce D. Residente'!C$2)+(N31*'Fasce D. Residente'!C$3)+(O31*'Fasce D. Residente'!C$4)+(P31*'Fasce D. Residente'!C$5)+(Q31*'Fasce D. Residente'!C$6),"")</f>
        <v/>
      </c>
      <c r="S31" s="3" t="str">
        <f>IFERROR((R31/'Fasce D. Residente'!B$9)*100,"")</f>
        <v/>
      </c>
    </row>
    <row r="32" spans="1:19" x14ac:dyDescent="0.2">
      <c r="A32" s="3">
        <v>31</v>
      </c>
      <c r="B32" s="4"/>
      <c r="C32" s="4"/>
      <c r="D32" s="4"/>
      <c r="E32" s="3" t="str">
        <f>IFERROR(ROUND(D32*('Anagrafica Ammistratore'!F$3/'Anagrafica Ammistratore'!H$3),3),"")</f>
        <v/>
      </c>
      <c r="F32" s="10" t="str">
        <f xml:space="preserve"> IFERROR(ROUND(('Dati Bolletta'!E$4*S32)/100,3),"")</f>
        <v/>
      </c>
      <c r="G32" s="10" t="str">
        <f>IFERROR(ROUND('Dati Bolletta'!E$5*('Dom. Residente'!E32/'Anagrafica Ammistratore'!F$3),3),"")</f>
        <v/>
      </c>
      <c r="H32" s="10" t="str">
        <f>IFERROR(ROUND('Dati Bolletta'!E$6*('Dom. Residente'!E32/'Anagrafica Ammistratore'!F$3),3),"")</f>
        <v/>
      </c>
      <c r="I32" s="10" t="str">
        <f>IFERROR(ROUND('Dati Bolletta'!E$8*('Dom. Residente'!E32/'Anagrafica Ammistratore'!F$3),6),"")</f>
        <v/>
      </c>
      <c r="J32" s="10">
        <f>IFERROR(IF(B32,ROUND(('Dati Bolletta'!E$7/'Anagrafica Ammistratore'!B$3),3),0),"")</f>
        <v>0</v>
      </c>
      <c r="K32" s="10">
        <f>IFERROR(IF(B32,('Anagrafica Ammistratore'!B$15/'Anagrafica Ammistratore'!B$13),0),"")</f>
        <v>0</v>
      </c>
      <c r="L32" s="11">
        <f t="shared" si="0"/>
        <v>0</v>
      </c>
      <c r="M32" s="3" t="str">
        <f>IFERROR(IF(E32-'Fasce D. Residente'!A$2*B32&gt;0,'Fasce D. Residente'!A$2*B32,E32),"")</f>
        <v/>
      </c>
      <c r="N32" s="3" t="str">
        <f>IFERROR(IF(E32-('Dom. Residente'!B32*'Fasce D. Residente'!A$3)&gt;0,'Dom. Residente'!B32*'Fasce D. Residente'!A$3-M32,E32-M32),"")</f>
        <v/>
      </c>
      <c r="O32" s="3" t="str">
        <f>IFERROR(IF(E32-('Dom. Residente'!B32*'Fasce D. Residente'!A$4)&gt;0,'Dom. Residente'!B32*'Fasce D. Residente'!A$4-(N32+M32),E32-(N32+M32)),"")</f>
        <v/>
      </c>
      <c r="P32" s="3" t="str">
        <f>IFERROR(IF(E32-('Dom. Residente'!B32*'Fasce D. Residente'!A$5)&gt;0,'Dom. Residente'!B32*'Fasce D. Residente'!A$5-(M32+N32+O32),E32-(M32+N32+O32)),"")</f>
        <v/>
      </c>
      <c r="Q32" s="3" t="str">
        <f t="shared" si="1"/>
        <v/>
      </c>
      <c r="R32" s="3" t="str">
        <f>IFERROR((M32*'Fasce D. Residente'!C$2)+(N32*'Fasce D. Residente'!C$3)+(O32*'Fasce D. Residente'!C$4)+(P32*'Fasce D. Residente'!C$5)+(Q32*'Fasce D. Residente'!C$6),"")</f>
        <v/>
      </c>
      <c r="S32" s="3" t="str">
        <f>IFERROR((R32/'Fasce D. Residente'!B$9)*100,"")</f>
        <v/>
      </c>
    </row>
    <row r="33" spans="1:19" x14ac:dyDescent="0.2">
      <c r="A33" s="3">
        <v>32</v>
      </c>
      <c r="B33" s="4"/>
      <c r="C33" s="4"/>
      <c r="D33" s="4"/>
      <c r="E33" s="3" t="str">
        <f>IFERROR(ROUND(D33*('Anagrafica Ammistratore'!F$3/'Anagrafica Ammistratore'!H$3),3),"")</f>
        <v/>
      </c>
      <c r="F33" s="10" t="str">
        <f xml:space="preserve"> IFERROR(ROUND(('Dati Bolletta'!E$4*S33)/100,3),"")</f>
        <v/>
      </c>
      <c r="G33" s="10" t="str">
        <f>IFERROR(ROUND('Dati Bolletta'!E$5*('Dom. Residente'!E33/'Anagrafica Ammistratore'!F$3),3),"")</f>
        <v/>
      </c>
      <c r="H33" s="10" t="str">
        <f>IFERROR(ROUND('Dati Bolletta'!E$6*('Dom. Residente'!E33/'Anagrafica Ammistratore'!F$3),3),"")</f>
        <v/>
      </c>
      <c r="I33" s="10" t="str">
        <f>IFERROR(ROUND('Dati Bolletta'!E$8*('Dom. Residente'!E33/'Anagrafica Ammistratore'!F$3),6),"")</f>
        <v/>
      </c>
      <c r="J33" s="10">
        <f>IFERROR(IF(B33,ROUND(('Dati Bolletta'!E$7/'Anagrafica Ammistratore'!B$3),3),0),"")</f>
        <v>0</v>
      </c>
      <c r="K33" s="10">
        <f>IFERROR(IF(B33,('Anagrafica Ammistratore'!B$15/'Anagrafica Ammistratore'!B$13),0),"")</f>
        <v>0</v>
      </c>
      <c r="L33" s="11">
        <f t="shared" si="0"/>
        <v>0</v>
      </c>
      <c r="M33" s="3" t="str">
        <f>IFERROR(IF(E33-'Fasce D. Residente'!A$2*B33&gt;0,'Fasce D. Residente'!A$2*B33,E33),"")</f>
        <v/>
      </c>
      <c r="N33" s="3" t="str">
        <f>IFERROR(IF(E33-('Dom. Residente'!B33*'Fasce D. Residente'!A$3)&gt;0,'Dom. Residente'!B33*'Fasce D. Residente'!A$3-M33,E33-M33),"")</f>
        <v/>
      </c>
      <c r="O33" s="3" t="str">
        <f>IFERROR(IF(E33-('Dom. Residente'!B33*'Fasce D. Residente'!A$4)&gt;0,'Dom. Residente'!B33*'Fasce D. Residente'!A$4-(N33+M33),E33-(N33+M33)),"")</f>
        <v/>
      </c>
      <c r="P33" s="3" t="str">
        <f>IFERROR(IF(E33-('Dom. Residente'!B33*'Fasce D. Residente'!A$5)&gt;0,'Dom. Residente'!B33*'Fasce D. Residente'!A$5-(M33+N33+O33),E33-(M33+N33+O33)),"")</f>
        <v/>
      </c>
      <c r="Q33" s="3" t="str">
        <f t="shared" si="1"/>
        <v/>
      </c>
      <c r="R33" s="3" t="str">
        <f>IFERROR((M33*'Fasce D. Residente'!C$2)+(N33*'Fasce D. Residente'!C$3)+(O33*'Fasce D. Residente'!C$4)+(P33*'Fasce D. Residente'!C$5)+(Q33*'Fasce D. Residente'!C$6),"")</f>
        <v/>
      </c>
      <c r="S33" s="3" t="str">
        <f>IFERROR((R33/'Fasce D. Residente'!B$9)*100,"")</f>
        <v/>
      </c>
    </row>
    <row r="34" spans="1:19" x14ac:dyDescent="0.2">
      <c r="A34" s="3">
        <v>33</v>
      </c>
      <c r="B34" s="4"/>
      <c r="C34" s="4"/>
      <c r="D34" s="4"/>
      <c r="E34" s="3" t="str">
        <f>IFERROR(ROUND(D34*('Anagrafica Ammistratore'!F$3/'Anagrafica Ammistratore'!H$3),3),"")</f>
        <v/>
      </c>
      <c r="F34" s="10" t="str">
        <f xml:space="preserve"> IFERROR(ROUND(('Dati Bolletta'!E$4*S34)/100,3),"")</f>
        <v/>
      </c>
      <c r="G34" s="10" t="str">
        <f>IFERROR(ROUND('Dati Bolletta'!E$5*('Dom. Residente'!E34/'Anagrafica Ammistratore'!F$3),3),"")</f>
        <v/>
      </c>
      <c r="H34" s="10" t="str">
        <f>IFERROR(ROUND('Dati Bolletta'!E$6*('Dom. Residente'!E34/'Anagrafica Ammistratore'!F$3),3),"")</f>
        <v/>
      </c>
      <c r="I34" s="10" t="str">
        <f>IFERROR(ROUND('Dati Bolletta'!E$8*('Dom. Residente'!E34/'Anagrafica Ammistratore'!F$3),6),"")</f>
        <v/>
      </c>
      <c r="J34" s="10">
        <f>IFERROR(IF(B34,ROUND(('Dati Bolletta'!E$7/'Anagrafica Ammistratore'!B$3),3),0),"")</f>
        <v>0</v>
      </c>
      <c r="K34" s="10">
        <f>IFERROR(IF(B34,('Anagrafica Ammistratore'!B$15/'Anagrafica Ammistratore'!B$13),0),"")</f>
        <v>0</v>
      </c>
      <c r="L34" s="11">
        <f t="shared" si="0"/>
        <v>0</v>
      </c>
      <c r="M34" s="3" t="str">
        <f>IFERROR(IF(E34-'Fasce D. Residente'!A$2*B34&gt;0,'Fasce D. Residente'!A$2*B34,E34),"")</f>
        <v/>
      </c>
      <c r="N34" s="3" t="str">
        <f>IFERROR(IF(E34-('Dom. Residente'!B34*'Fasce D. Residente'!A$3)&gt;0,'Dom. Residente'!B34*'Fasce D. Residente'!A$3-M34,E34-M34),"")</f>
        <v/>
      </c>
      <c r="O34" s="3" t="str">
        <f>IFERROR(IF(E34-('Dom. Residente'!B34*'Fasce D. Residente'!A$4)&gt;0,'Dom. Residente'!B34*'Fasce D. Residente'!A$4-(N34+M34),E34-(N34+M34)),"")</f>
        <v/>
      </c>
      <c r="P34" s="3" t="str">
        <f>IFERROR(IF(E34-('Dom. Residente'!B34*'Fasce D. Residente'!A$5)&gt;0,'Dom. Residente'!B34*'Fasce D. Residente'!A$5-(M34+N34+O34),E34-(M34+N34+O34)),"")</f>
        <v/>
      </c>
      <c r="Q34" s="3" t="str">
        <f t="shared" si="1"/>
        <v/>
      </c>
      <c r="R34" s="3" t="str">
        <f>IFERROR((M34*'Fasce D. Residente'!C$2)+(N34*'Fasce D. Residente'!C$3)+(O34*'Fasce D. Residente'!C$4)+(P34*'Fasce D. Residente'!C$5)+(Q34*'Fasce D. Residente'!C$6),"")</f>
        <v/>
      </c>
      <c r="S34" s="3" t="str">
        <f>IFERROR((R34/'Fasce D. Residente'!B$9)*100,"")</f>
        <v/>
      </c>
    </row>
    <row r="35" spans="1:19" x14ac:dyDescent="0.2">
      <c r="A35" s="3">
        <v>34</v>
      </c>
      <c r="B35" s="4"/>
      <c r="C35" s="4"/>
      <c r="D35" s="4"/>
      <c r="E35" s="3" t="str">
        <f>IFERROR(ROUND(D35*('Anagrafica Ammistratore'!F$3/'Anagrafica Ammistratore'!H$3),3),"")</f>
        <v/>
      </c>
      <c r="F35" s="10" t="str">
        <f xml:space="preserve"> IFERROR(ROUND(('Dati Bolletta'!E$4*S35)/100,3),"")</f>
        <v/>
      </c>
      <c r="G35" s="10" t="str">
        <f>IFERROR(ROUND('Dati Bolletta'!E$5*('Dom. Residente'!E35/'Anagrafica Ammistratore'!F$3),3),"")</f>
        <v/>
      </c>
      <c r="H35" s="10" t="str">
        <f>IFERROR(ROUND('Dati Bolletta'!E$6*('Dom. Residente'!E35/'Anagrafica Ammistratore'!F$3),3),"")</f>
        <v/>
      </c>
      <c r="I35" s="10" t="str">
        <f>IFERROR(ROUND('Dati Bolletta'!E$8*('Dom. Residente'!E35/'Anagrafica Ammistratore'!F$3),6),"")</f>
        <v/>
      </c>
      <c r="J35" s="10">
        <f>IFERROR(IF(B35,ROUND(('Dati Bolletta'!E$7/'Anagrafica Ammistratore'!B$3),3),0),"")</f>
        <v>0</v>
      </c>
      <c r="K35" s="10">
        <f>IFERROR(IF(B35,('Anagrafica Ammistratore'!B$15/'Anagrafica Ammistratore'!B$13),0),"")</f>
        <v>0</v>
      </c>
      <c r="L35" s="11">
        <f t="shared" si="0"/>
        <v>0</v>
      </c>
      <c r="M35" s="3" t="str">
        <f>IFERROR(IF(E35-'Fasce D. Residente'!A$2*B35&gt;0,'Fasce D. Residente'!A$2*B35,E35),"")</f>
        <v/>
      </c>
      <c r="N35" s="3" t="str">
        <f>IFERROR(IF(E35-('Dom. Residente'!B35*'Fasce D. Residente'!A$3)&gt;0,'Dom. Residente'!B35*'Fasce D. Residente'!A$3-M35,E35-M35),"")</f>
        <v/>
      </c>
      <c r="O35" s="3" t="str">
        <f>IFERROR(IF(E35-('Dom. Residente'!B35*'Fasce D. Residente'!A$4)&gt;0,'Dom. Residente'!B35*'Fasce D. Residente'!A$4-(N35+M35),E35-(N35+M35)),"")</f>
        <v/>
      </c>
      <c r="P35" s="3" t="str">
        <f>IFERROR(IF(E35-('Dom. Residente'!B35*'Fasce D. Residente'!A$5)&gt;0,'Dom. Residente'!B35*'Fasce D. Residente'!A$5-(M35+N35+O35),E35-(M35+N35+O35)),"")</f>
        <v/>
      </c>
      <c r="Q35" s="3" t="str">
        <f t="shared" si="1"/>
        <v/>
      </c>
      <c r="R35" s="3" t="str">
        <f>IFERROR((M35*'Fasce D. Residente'!C$2)+(N35*'Fasce D. Residente'!C$3)+(O35*'Fasce D. Residente'!C$4)+(P35*'Fasce D. Residente'!C$5)+(Q35*'Fasce D. Residente'!C$6),"")</f>
        <v/>
      </c>
      <c r="S35" s="3" t="str">
        <f>IFERROR((R35/'Fasce D. Residente'!B$9)*100,"")</f>
        <v/>
      </c>
    </row>
    <row r="36" spans="1:19" x14ac:dyDescent="0.2">
      <c r="A36" s="3">
        <v>35</v>
      </c>
      <c r="B36" s="4"/>
      <c r="C36" s="4"/>
      <c r="D36" s="4"/>
      <c r="E36" s="3" t="str">
        <f>IFERROR(ROUND(D36*('Anagrafica Ammistratore'!F$3/'Anagrafica Ammistratore'!H$3),3),"")</f>
        <v/>
      </c>
      <c r="F36" s="10" t="str">
        <f xml:space="preserve"> IFERROR(ROUND(('Dati Bolletta'!E$4*S36)/100,3),"")</f>
        <v/>
      </c>
      <c r="G36" s="10" t="str">
        <f>IFERROR(ROUND('Dati Bolletta'!E$5*('Dom. Residente'!E36/'Anagrafica Ammistratore'!F$3),3),"")</f>
        <v/>
      </c>
      <c r="H36" s="10" t="str">
        <f>IFERROR(ROUND('Dati Bolletta'!E$6*('Dom. Residente'!E36/'Anagrafica Ammistratore'!F$3),3),"")</f>
        <v/>
      </c>
      <c r="I36" s="10" t="str">
        <f>IFERROR(ROUND('Dati Bolletta'!E$8*('Dom. Residente'!E36/'Anagrafica Ammistratore'!F$3),6),"")</f>
        <v/>
      </c>
      <c r="J36" s="10">
        <f>IFERROR(IF(B36,ROUND(('Dati Bolletta'!E$7/'Anagrafica Ammistratore'!B$3),3),0),"")</f>
        <v>0</v>
      </c>
      <c r="K36" s="10">
        <f>IFERROR(IF(B36,('Anagrafica Ammistratore'!B$15/'Anagrafica Ammistratore'!B$13),0),"")</f>
        <v>0</v>
      </c>
      <c r="L36" s="11">
        <f t="shared" si="0"/>
        <v>0</v>
      </c>
      <c r="M36" s="3" t="str">
        <f>IFERROR(IF(E36-'Fasce D. Residente'!A$2*B36&gt;0,'Fasce D. Residente'!A$2*B36,E36),"")</f>
        <v/>
      </c>
      <c r="N36" s="3" t="str">
        <f>IFERROR(IF(E36-('Dom. Residente'!B36*'Fasce D. Residente'!A$3)&gt;0,'Dom. Residente'!B36*'Fasce D. Residente'!A$3-M36,E36-M36),"")</f>
        <v/>
      </c>
      <c r="O36" s="3" t="str">
        <f>IFERROR(IF(E36-('Dom. Residente'!B36*'Fasce D. Residente'!A$4)&gt;0,'Dom. Residente'!B36*'Fasce D. Residente'!A$4-(N36+M36),E36-(N36+M36)),"")</f>
        <v/>
      </c>
      <c r="P36" s="3" t="str">
        <f>IFERROR(IF(E36-('Dom. Residente'!B36*'Fasce D. Residente'!A$5)&gt;0,'Dom. Residente'!B36*'Fasce D. Residente'!A$5-(M36+N36+O36),E36-(M36+N36+O36)),"")</f>
        <v/>
      </c>
      <c r="Q36" s="3" t="str">
        <f t="shared" si="1"/>
        <v/>
      </c>
      <c r="R36" s="3" t="str">
        <f>IFERROR((M36*'Fasce D. Residente'!C$2)+(N36*'Fasce D. Residente'!C$3)+(O36*'Fasce D. Residente'!C$4)+(P36*'Fasce D. Residente'!C$5)+(Q36*'Fasce D. Residente'!C$6),"")</f>
        <v/>
      </c>
      <c r="S36" s="3" t="str">
        <f>IFERROR((R36/'Fasce D. Residente'!B$9)*100,"")</f>
        <v/>
      </c>
    </row>
    <row r="37" spans="1:19" x14ac:dyDescent="0.2">
      <c r="A37" s="3">
        <v>36</v>
      </c>
      <c r="B37" s="4"/>
      <c r="C37" s="4"/>
      <c r="D37" s="4"/>
      <c r="E37" s="3" t="str">
        <f>IFERROR(ROUND(D37*('Anagrafica Ammistratore'!F$3/'Anagrafica Ammistratore'!H$3),3),"")</f>
        <v/>
      </c>
      <c r="F37" s="10" t="str">
        <f xml:space="preserve"> IFERROR(ROUND(('Dati Bolletta'!E$4*S37)/100,3),"")</f>
        <v/>
      </c>
      <c r="G37" s="10" t="str">
        <f>IFERROR(ROUND('Dati Bolletta'!E$5*('Dom. Residente'!E37/'Anagrafica Ammistratore'!F$3),3),"")</f>
        <v/>
      </c>
      <c r="H37" s="10" t="str">
        <f>IFERROR(ROUND('Dati Bolletta'!E$6*('Dom. Residente'!E37/'Anagrafica Ammistratore'!F$3),3),"")</f>
        <v/>
      </c>
      <c r="I37" s="10" t="str">
        <f>IFERROR(ROUND('Dati Bolletta'!E$8*('Dom. Residente'!E37/'Anagrafica Ammistratore'!F$3),6),"")</f>
        <v/>
      </c>
      <c r="J37" s="10">
        <f>IFERROR(IF(B37,ROUND(('Dati Bolletta'!E$7/'Anagrafica Ammistratore'!B$3),3),0),"")</f>
        <v>0</v>
      </c>
      <c r="K37" s="10">
        <f>IFERROR(IF(B37,('Anagrafica Ammistratore'!B$15/'Anagrafica Ammistratore'!B$13),0),"")</f>
        <v>0</v>
      </c>
      <c r="L37" s="11">
        <f t="shared" si="0"/>
        <v>0</v>
      </c>
      <c r="M37" s="3" t="str">
        <f>IFERROR(IF(E37-'Fasce D. Residente'!A$2*B37&gt;0,'Fasce D. Residente'!A$2*B37,E37),"")</f>
        <v/>
      </c>
      <c r="N37" s="3" t="str">
        <f>IFERROR(IF(E37-('Dom. Residente'!B37*'Fasce D. Residente'!A$3)&gt;0,'Dom. Residente'!B37*'Fasce D. Residente'!A$3-M37,E37-M37),"")</f>
        <v/>
      </c>
      <c r="O37" s="3" t="str">
        <f>IFERROR(IF(E37-('Dom. Residente'!B37*'Fasce D. Residente'!A$4)&gt;0,'Dom. Residente'!B37*'Fasce D. Residente'!A$4-(N37+M37),E37-(N37+M37)),"")</f>
        <v/>
      </c>
      <c r="P37" s="3" t="str">
        <f>IFERROR(IF(E37-('Dom. Residente'!B37*'Fasce D. Residente'!A$5)&gt;0,'Dom. Residente'!B37*'Fasce D. Residente'!A$5-(M37+N37+O37),E37-(M37+N37+O37)),"")</f>
        <v/>
      </c>
      <c r="Q37" s="3" t="str">
        <f t="shared" si="1"/>
        <v/>
      </c>
      <c r="R37" s="3" t="str">
        <f>IFERROR((M37*'Fasce D. Residente'!C$2)+(N37*'Fasce D. Residente'!C$3)+(O37*'Fasce D. Residente'!C$4)+(P37*'Fasce D. Residente'!C$5)+(Q37*'Fasce D. Residente'!C$6),"")</f>
        <v/>
      </c>
      <c r="S37" s="3" t="str">
        <f>IFERROR((R37/'Fasce D. Residente'!B$9)*100,"")</f>
        <v/>
      </c>
    </row>
    <row r="38" spans="1:19" x14ac:dyDescent="0.2">
      <c r="A38" s="3">
        <v>37</v>
      </c>
      <c r="B38" s="4"/>
      <c r="C38" s="4"/>
      <c r="D38" s="4"/>
      <c r="E38" s="3" t="str">
        <f>IFERROR(ROUND(D38*('Anagrafica Ammistratore'!F$3/'Anagrafica Ammistratore'!H$3),3),"")</f>
        <v/>
      </c>
      <c r="F38" s="10" t="str">
        <f xml:space="preserve"> IFERROR(ROUND(('Dati Bolletta'!E$4*S38)/100,3),"")</f>
        <v/>
      </c>
      <c r="G38" s="10" t="str">
        <f>IFERROR(ROUND('Dati Bolletta'!E$5*('Dom. Residente'!E38/'Anagrafica Ammistratore'!F$3),3),"")</f>
        <v/>
      </c>
      <c r="H38" s="10" t="str">
        <f>IFERROR(ROUND('Dati Bolletta'!E$6*('Dom. Residente'!E38/'Anagrafica Ammistratore'!F$3),3),"")</f>
        <v/>
      </c>
      <c r="I38" s="10" t="str">
        <f>IFERROR(ROUND('Dati Bolletta'!E$8*('Dom. Residente'!E38/'Anagrafica Ammistratore'!F$3),6),"")</f>
        <v/>
      </c>
      <c r="J38" s="10">
        <f>IFERROR(IF(B38,ROUND(('Dati Bolletta'!E$7/'Anagrafica Ammistratore'!B$3),3),0),"")</f>
        <v>0</v>
      </c>
      <c r="K38" s="10">
        <f>IFERROR(IF(B38,('Anagrafica Ammistratore'!B$15/'Anagrafica Ammistratore'!B$13),0),"")</f>
        <v>0</v>
      </c>
      <c r="L38" s="11">
        <f t="shared" si="0"/>
        <v>0</v>
      </c>
      <c r="M38" s="3" t="str">
        <f>IFERROR(IF(E38-'Fasce D. Residente'!A$2*B38&gt;0,'Fasce D. Residente'!A$2*B38,E38),"")</f>
        <v/>
      </c>
      <c r="N38" s="3" t="str">
        <f>IFERROR(IF(E38-('Dom. Residente'!B38*'Fasce D. Residente'!A$3)&gt;0,'Dom. Residente'!B38*'Fasce D. Residente'!A$3-M38,E38-M38),"")</f>
        <v/>
      </c>
      <c r="O38" s="3" t="str">
        <f>IFERROR(IF(E38-('Dom. Residente'!B38*'Fasce D. Residente'!A$4)&gt;0,'Dom. Residente'!B38*'Fasce D. Residente'!A$4-(N38+M38),E38-(N38+M38)),"")</f>
        <v/>
      </c>
      <c r="P38" s="3" t="str">
        <f>IFERROR(IF(E38-('Dom. Residente'!B38*'Fasce D. Residente'!A$5)&gt;0,'Dom. Residente'!B38*'Fasce D. Residente'!A$5-(M38+N38+O38),E38-(M38+N38+O38)),"")</f>
        <v/>
      </c>
      <c r="Q38" s="3" t="str">
        <f t="shared" si="1"/>
        <v/>
      </c>
      <c r="R38" s="3" t="str">
        <f>IFERROR((M38*'Fasce D. Residente'!C$2)+(N38*'Fasce D. Residente'!C$3)+(O38*'Fasce D. Residente'!C$4)+(P38*'Fasce D. Residente'!C$5)+(Q38*'Fasce D. Residente'!C$6),"")</f>
        <v/>
      </c>
      <c r="S38" s="3" t="str">
        <f>IFERROR((R38/'Fasce D. Residente'!B$9)*100,"")</f>
        <v/>
      </c>
    </row>
    <row r="39" spans="1:19" x14ac:dyDescent="0.2">
      <c r="A39" s="3">
        <v>38</v>
      </c>
      <c r="B39" s="4"/>
      <c r="C39" s="4"/>
      <c r="D39" s="4"/>
      <c r="E39" s="3" t="str">
        <f>IFERROR(ROUND(D39*('Anagrafica Ammistratore'!F$3/'Anagrafica Ammistratore'!H$3),3),"")</f>
        <v/>
      </c>
      <c r="F39" s="10" t="str">
        <f xml:space="preserve"> IFERROR(ROUND(('Dati Bolletta'!E$4*S39)/100,3),"")</f>
        <v/>
      </c>
      <c r="G39" s="10" t="str">
        <f>IFERROR(ROUND('Dati Bolletta'!E$5*('Dom. Residente'!E39/'Anagrafica Ammistratore'!F$3),3),"")</f>
        <v/>
      </c>
      <c r="H39" s="10" t="str">
        <f>IFERROR(ROUND('Dati Bolletta'!E$6*('Dom. Residente'!E39/'Anagrafica Ammistratore'!F$3),3),"")</f>
        <v/>
      </c>
      <c r="I39" s="10" t="str">
        <f>IFERROR(ROUND('Dati Bolletta'!E$8*('Dom. Residente'!E39/'Anagrafica Ammistratore'!F$3),6),"")</f>
        <v/>
      </c>
      <c r="J39" s="10">
        <f>IFERROR(IF(B39,ROUND(('Dati Bolletta'!E$7/'Anagrafica Ammistratore'!B$3),3),0),"")</f>
        <v>0</v>
      </c>
      <c r="K39" s="10">
        <f>IFERROR(IF(B39,('Anagrafica Ammistratore'!B$15/'Anagrafica Ammistratore'!B$13),0),"")</f>
        <v>0</v>
      </c>
      <c r="L39" s="11">
        <f t="shared" si="0"/>
        <v>0</v>
      </c>
      <c r="M39" s="3" t="str">
        <f>IFERROR(IF(E39-'Fasce D. Residente'!A$2*B39&gt;0,'Fasce D. Residente'!A$2*B39,E39),"")</f>
        <v/>
      </c>
      <c r="N39" s="3" t="str">
        <f>IFERROR(IF(E39-('Dom. Residente'!B39*'Fasce D. Residente'!A$3)&gt;0,'Dom. Residente'!B39*'Fasce D. Residente'!A$3-M39,E39-M39),"")</f>
        <v/>
      </c>
      <c r="O39" s="3" t="str">
        <f>IFERROR(IF(E39-('Dom. Residente'!B39*'Fasce D. Residente'!A$4)&gt;0,'Dom. Residente'!B39*'Fasce D. Residente'!A$4-(N39+M39),E39-(N39+M39)),"")</f>
        <v/>
      </c>
      <c r="P39" s="3" t="str">
        <f>IFERROR(IF(E39-('Dom. Residente'!B39*'Fasce D. Residente'!A$5)&gt;0,'Dom. Residente'!B39*'Fasce D. Residente'!A$5-(M39+N39+O39),E39-(M39+N39+O39)),"")</f>
        <v/>
      </c>
      <c r="Q39" s="3" t="str">
        <f t="shared" si="1"/>
        <v/>
      </c>
      <c r="R39" s="3" t="str">
        <f>IFERROR((M39*'Fasce D. Residente'!C$2)+(N39*'Fasce D. Residente'!C$3)+(O39*'Fasce D. Residente'!C$4)+(P39*'Fasce D. Residente'!C$5)+(Q39*'Fasce D. Residente'!C$6),"")</f>
        <v/>
      </c>
      <c r="S39" s="3" t="str">
        <f>IFERROR((R39/'Fasce D. Residente'!B$9)*100,"")</f>
        <v/>
      </c>
    </row>
    <row r="40" spans="1:19" x14ac:dyDescent="0.2">
      <c r="A40" s="3">
        <v>39</v>
      </c>
      <c r="B40" s="4"/>
      <c r="C40" s="4"/>
      <c r="D40" s="4"/>
      <c r="E40" s="3" t="str">
        <f>IFERROR(ROUND(D40*('Anagrafica Ammistratore'!F$3/'Anagrafica Ammistratore'!H$3),3),"")</f>
        <v/>
      </c>
      <c r="F40" s="10" t="str">
        <f xml:space="preserve"> IFERROR(ROUND(('Dati Bolletta'!E$4*S40)/100,3),"")</f>
        <v/>
      </c>
      <c r="G40" s="10" t="str">
        <f>IFERROR(ROUND('Dati Bolletta'!E$5*('Dom. Residente'!E40/'Anagrafica Ammistratore'!F$3),3),"")</f>
        <v/>
      </c>
      <c r="H40" s="10" t="str">
        <f>IFERROR(ROUND('Dati Bolletta'!E$6*('Dom. Residente'!E40/'Anagrafica Ammistratore'!F$3),3),"")</f>
        <v/>
      </c>
      <c r="I40" s="10" t="str">
        <f>IFERROR(ROUND('Dati Bolletta'!E$8*('Dom. Residente'!E40/'Anagrafica Ammistratore'!F$3),6),"")</f>
        <v/>
      </c>
      <c r="J40" s="10">
        <f>IFERROR(IF(B40,ROUND(('Dati Bolletta'!E$7/'Anagrafica Ammistratore'!B$3),3),0),"")</f>
        <v>0</v>
      </c>
      <c r="K40" s="10">
        <f>IFERROR(IF(B40,('Anagrafica Ammistratore'!B$15/'Anagrafica Ammistratore'!B$13),0),"")</f>
        <v>0</v>
      </c>
      <c r="L40" s="11">
        <f t="shared" si="0"/>
        <v>0</v>
      </c>
      <c r="M40" s="3" t="str">
        <f>IFERROR(IF(E40-'Fasce D. Residente'!A$2*B40&gt;0,'Fasce D. Residente'!A$2*B40,E40),"")</f>
        <v/>
      </c>
      <c r="N40" s="3" t="str">
        <f>IFERROR(IF(E40-('Dom. Residente'!B40*'Fasce D. Residente'!A$3)&gt;0,'Dom. Residente'!B40*'Fasce D. Residente'!A$3-M40,E40-M40),"")</f>
        <v/>
      </c>
      <c r="O40" s="3" t="str">
        <f>IFERROR(IF(E40-('Dom. Residente'!B40*'Fasce D. Residente'!A$4)&gt;0,'Dom. Residente'!B40*'Fasce D. Residente'!A$4-(N40+M40),E40-(N40+M40)),"")</f>
        <v/>
      </c>
      <c r="P40" s="3" t="str">
        <f>IFERROR(IF(E40-('Dom. Residente'!B40*'Fasce D. Residente'!A$5)&gt;0,'Dom. Residente'!B40*'Fasce D. Residente'!A$5-(M40+N40+O40),E40-(M40+N40+O40)),"")</f>
        <v/>
      </c>
      <c r="Q40" s="3" t="str">
        <f t="shared" si="1"/>
        <v/>
      </c>
      <c r="R40" s="3" t="str">
        <f>IFERROR((M40*'Fasce D. Residente'!C$2)+(N40*'Fasce D. Residente'!C$3)+(O40*'Fasce D. Residente'!C$4)+(P40*'Fasce D. Residente'!C$5)+(Q40*'Fasce D. Residente'!C$6),"")</f>
        <v/>
      </c>
      <c r="S40" s="3" t="str">
        <f>IFERROR((R40/'Fasce D. Residente'!B$9)*100,"")</f>
        <v/>
      </c>
    </row>
    <row r="41" spans="1:19" x14ac:dyDescent="0.2">
      <c r="A41" s="3">
        <v>40</v>
      </c>
      <c r="B41" s="4"/>
      <c r="C41" s="4"/>
      <c r="D41" s="4"/>
      <c r="E41" s="3" t="str">
        <f>IFERROR(ROUND(D41*('Anagrafica Ammistratore'!F$3/'Anagrafica Ammistratore'!H$3),3),"")</f>
        <v/>
      </c>
      <c r="F41" s="10" t="str">
        <f xml:space="preserve"> IFERROR(ROUND(('Dati Bolletta'!E$4*S41)/100,3),"")</f>
        <v/>
      </c>
      <c r="G41" s="10" t="str">
        <f>IFERROR(ROUND('Dati Bolletta'!E$5*('Dom. Residente'!E41/'Anagrafica Ammistratore'!F$3),3),"")</f>
        <v/>
      </c>
      <c r="H41" s="10" t="str">
        <f>IFERROR(ROUND('Dati Bolletta'!E$6*('Dom. Residente'!E41/'Anagrafica Ammistratore'!F$3),3),"")</f>
        <v/>
      </c>
      <c r="I41" s="10" t="str">
        <f>IFERROR(ROUND('Dati Bolletta'!E$8*('Dom. Residente'!E41/'Anagrafica Ammistratore'!F$3),6),"")</f>
        <v/>
      </c>
      <c r="J41" s="10">
        <f>IFERROR(IF(B41,ROUND(('Dati Bolletta'!E$7/'Anagrafica Ammistratore'!B$3),3),0),"")</f>
        <v>0</v>
      </c>
      <c r="K41" s="10">
        <f>IFERROR(IF(B41,('Anagrafica Ammistratore'!B$15/'Anagrafica Ammistratore'!B$13),0),"")</f>
        <v>0</v>
      </c>
      <c r="L41" s="11">
        <f t="shared" si="0"/>
        <v>0</v>
      </c>
      <c r="M41" s="3" t="str">
        <f>IFERROR(IF(E41-'Fasce D. Residente'!A$2*B41&gt;0,'Fasce D. Residente'!A$2*B41,E41),"")</f>
        <v/>
      </c>
      <c r="N41" s="3" t="str">
        <f>IFERROR(IF(E41-('Dom. Residente'!B41*'Fasce D. Residente'!A$3)&gt;0,'Dom. Residente'!B41*'Fasce D. Residente'!A$3-M41,E41-M41),"")</f>
        <v/>
      </c>
      <c r="O41" s="3" t="str">
        <f>IFERROR(IF(E41-('Dom. Residente'!B41*'Fasce D. Residente'!A$4)&gt;0,'Dom. Residente'!B41*'Fasce D. Residente'!A$4-(N41+M41),E41-(N41+M41)),"")</f>
        <v/>
      </c>
      <c r="P41" s="3" t="str">
        <f>IFERROR(IF(E41-('Dom. Residente'!B41*'Fasce D. Residente'!A$5)&gt;0,'Dom. Residente'!B41*'Fasce D. Residente'!A$5-(M41+N41+O41),E41-(M41+N41+O41)),"")</f>
        <v/>
      </c>
      <c r="Q41" s="3" t="str">
        <f t="shared" si="1"/>
        <v/>
      </c>
      <c r="R41" s="3" t="str">
        <f>IFERROR((M41*'Fasce D. Residente'!C$2)+(N41*'Fasce D. Residente'!C$3)+(O41*'Fasce D. Residente'!C$4)+(P41*'Fasce D. Residente'!C$5)+(Q41*'Fasce D. Residente'!C$6),"")</f>
        <v/>
      </c>
      <c r="S41" s="3" t="str">
        <f>IFERROR((R41/'Fasce D. Residente'!B$9)*100,"")</f>
        <v/>
      </c>
    </row>
    <row r="42" spans="1:19" x14ac:dyDescent="0.2">
      <c r="A42" s="3">
        <v>41</v>
      </c>
      <c r="B42" s="4"/>
      <c r="C42" s="4"/>
      <c r="D42" s="4"/>
      <c r="E42" s="3" t="str">
        <f>IFERROR(ROUND(D42*('Anagrafica Ammistratore'!F$3/'Anagrafica Ammistratore'!H$3),3),"")</f>
        <v/>
      </c>
      <c r="F42" s="10" t="str">
        <f xml:space="preserve"> IFERROR(ROUND(('Dati Bolletta'!E$4*S42)/100,3),"")</f>
        <v/>
      </c>
      <c r="G42" s="10" t="str">
        <f>IFERROR(ROUND('Dati Bolletta'!E$5*('Dom. Residente'!E42/'Anagrafica Ammistratore'!F$3),3),"")</f>
        <v/>
      </c>
      <c r="H42" s="10" t="str">
        <f>IFERROR(ROUND('Dati Bolletta'!E$6*('Dom. Residente'!E42/'Anagrafica Ammistratore'!F$3),3),"")</f>
        <v/>
      </c>
      <c r="I42" s="10" t="str">
        <f>IFERROR(ROUND('Dati Bolletta'!E$8*('Dom. Residente'!E42/'Anagrafica Ammistratore'!F$3),6),"")</f>
        <v/>
      </c>
      <c r="J42" s="10">
        <f>IFERROR(IF(B42,ROUND(('Dati Bolletta'!E$7/'Anagrafica Ammistratore'!B$3),3),0),"")</f>
        <v>0</v>
      </c>
      <c r="K42" s="10">
        <f>IFERROR(IF(B42,('Anagrafica Ammistratore'!B$15/'Anagrafica Ammistratore'!B$13),0),"")</f>
        <v>0</v>
      </c>
      <c r="L42" s="11">
        <f t="shared" si="0"/>
        <v>0</v>
      </c>
      <c r="M42" s="3" t="str">
        <f>IFERROR(IF(E42-'Fasce D. Residente'!A$2*B42&gt;0,'Fasce D. Residente'!A$2*B42,E42),"")</f>
        <v/>
      </c>
      <c r="N42" s="3" t="str">
        <f>IFERROR(IF(E42-('Dom. Residente'!B42*'Fasce D. Residente'!A$3)&gt;0,'Dom. Residente'!B42*'Fasce D. Residente'!A$3-M42,E42-M42),"")</f>
        <v/>
      </c>
      <c r="O42" s="3" t="str">
        <f>IFERROR(IF(E42-('Dom. Residente'!B42*'Fasce D. Residente'!A$4)&gt;0,'Dom. Residente'!B42*'Fasce D. Residente'!A$4-(N42+M42),E42-(N42+M42)),"")</f>
        <v/>
      </c>
      <c r="P42" s="3" t="str">
        <f>IFERROR(IF(E42-('Dom. Residente'!B42*'Fasce D. Residente'!A$5)&gt;0,'Dom. Residente'!B42*'Fasce D. Residente'!A$5-(M42+N42+O42),E42-(M42+N42+O42)),"")</f>
        <v/>
      </c>
      <c r="Q42" s="3" t="str">
        <f t="shared" si="1"/>
        <v/>
      </c>
      <c r="R42" s="3" t="str">
        <f>IFERROR((M42*'Fasce D. Residente'!C$2)+(N42*'Fasce D. Residente'!C$3)+(O42*'Fasce D. Residente'!C$4)+(P42*'Fasce D. Residente'!C$5)+(Q42*'Fasce D. Residente'!C$6),"")</f>
        <v/>
      </c>
      <c r="S42" s="3" t="str">
        <f>IFERROR((R42/'Fasce D. Residente'!B$9)*100,"")</f>
        <v/>
      </c>
    </row>
    <row r="43" spans="1:19" x14ac:dyDescent="0.2">
      <c r="A43" s="3">
        <v>42</v>
      </c>
      <c r="B43" s="4"/>
      <c r="C43" s="4"/>
      <c r="D43" s="4"/>
      <c r="E43" s="3" t="str">
        <f>IFERROR(ROUND(D43*('Anagrafica Ammistratore'!F$3/'Anagrafica Ammistratore'!H$3),3),"")</f>
        <v/>
      </c>
      <c r="F43" s="10" t="str">
        <f xml:space="preserve"> IFERROR(ROUND(('Dati Bolletta'!E$4*S43)/100,3),"")</f>
        <v/>
      </c>
      <c r="G43" s="10" t="str">
        <f>IFERROR(ROUND('Dati Bolletta'!E$5*('Dom. Residente'!E43/'Anagrafica Ammistratore'!F$3),3),"")</f>
        <v/>
      </c>
      <c r="H43" s="10" t="str">
        <f>IFERROR(ROUND('Dati Bolletta'!E$6*('Dom. Residente'!E43/'Anagrafica Ammistratore'!F$3),3),"")</f>
        <v/>
      </c>
      <c r="I43" s="10" t="str">
        <f>IFERROR(ROUND('Dati Bolletta'!E$8*('Dom. Residente'!E43/'Anagrafica Ammistratore'!F$3),6),"")</f>
        <v/>
      </c>
      <c r="J43" s="10">
        <f>IFERROR(IF(B43,ROUND(('Dati Bolletta'!E$7/'Anagrafica Ammistratore'!B$3),3),0),"")</f>
        <v>0</v>
      </c>
      <c r="K43" s="10">
        <f>IFERROR(IF(B43,('Anagrafica Ammistratore'!B$15/'Anagrafica Ammistratore'!B$13),0),"")</f>
        <v>0</v>
      </c>
      <c r="L43" s="11">
        <f t="shared" si="0"/>
        <v>0</v>
      </c>
      <c r="M43" s="3" t="str">
        <f>IFERROR(IF(E43-'Fasce D. Residente'!A$2*B43&gt;0,'Fasce D. Residente'!A$2*B43,E43),"")</f>
        <v/>
      </c>
      <c r="N43" s="3" t="str">
        <f>IFERROR(IF(E43-('Dom. Residente'!B43*'Fasce D. Residente'!A$3)&gt;0,'Dom. Residente'!B43*'Fasce D. Residente'!A$3-M43,E43-M43),"")</f>
        <v/>
      </c>
      <c r="O43" s="3" t="str">
        <f>IFERROR(IF(E43-('Dom. Residente'!B43*'Fasce D. Residente'!A$4)&gt;0,'Dom. Residente'!B43*'Fasce D. Residente'!A$4-(N43+M43),E43-(N43+M43)),"")</f>
        <v/>
      </c>
      <c r="P43" s="3" t="str">
        <f>IFERROR(IF(E43-('Dom. Residente'!B43*'Fasce D. Residente'!A$5)&gt;0,'Dom. Residente'!B43*'Fasce D. Residente'!A$5-(M43+N43+O43),E43-(M43+N43+O43)),"")</f>
        <v/>
      </c>
      <c r="Q43" s="3" t="str">
        <f t="shared" si="1"/>
        <v/>
      </c>
      <c r="R43" s="3" t="str">
        <f>IFERROR((M43*'Fasce D. Residente'!C$2)+(N43*'Fasce D. Residente'!C$3)+(O43*'Fasce D. Residente'!C$4)+(P43*'Fasce D. Residente'!C$5)+(Q43*'Fasce D. Residente'!C$6),"")</f>
        <v/>
      </c>
      <c r="S43" s="3" t="str">
        <f>IFERROR((R43/'Fasce D. Residente'!B$9)*100,"")</f>
        <v/>
      </c>
    </row>
    <row r="44" spans="1:19" x14ac:dyDescent="0.2">
      <c r="A44" s="3">
        <v>43</v>
      </c>
      <c r="B44" s="4"/>
      <c r="C44" s="4"/>
      <c r="D44" s="4"/>
      <c r="E44" s="3" t="str">
        <f>IFERROR(ROUND(D44*('Anagrafica Ammistratore'!F$3/'Anagrafica Ammistratore'!H$3),3),"")</f>
        <v/>
      </c>
      <c r="F44" s="10" t="str">
        <f xml:space="preserve"> IFERROR(ROUND(('Dati Bolletta'!E$4*S44)/100,3),"")</f>
        <v/>
      </c>
      <c r="G44" s="10" t="str">
        <f>IFERROR(ROUND('Dati Bolletta'!E$5*('Dom. Residente'!E44/'Anagrafica Ammistratore'!F$3),3),"")</f>
        <v/>
      </c>
      <c r="H44" s="10" t="str">
        <f>IFERROR(ROUND('Dati Bolletta'!E$6*('Dom. Residente'!E44/'Anagrafica Ammistratore'!F$3),3),"")</f>
        <v/>
      </c>
      <c r="I44" s="10" t="str">
        <f>IFERROR(ROUND('Dati Bolletta'!E$8*('Dom. Residente'!E44/'Anagrafica Ammistratore'!F$3),6),"")</f>
        <v/>
      </c>
      <c r="J44" s="10">
        <f>IFERROR(IF(B44,ROUND(('Dati Bolletta'!E$7/'Anagrafica Ammistratore'!B$3),3),0),"")</f>
        <v>0</v>
      </c>
      <c r="K44" s="10">
        <f>IFERROR(IF(B44,('Anagrafica Ammistratore'!B$15/'Anagrafica Ammistratore'!B$13),0),"")</f>
        <v>0</v>
      </c>
      <c r="L44" s="11">
        <f t="shared" si="0"/>
        <v>0</v>
      </c>
      <c r="M44" s="3" t="str">
        <f>IFERROR(IF(E44-'Fasce D. Residente'!A$2*B44&gt;0,'Fasce D. Residente'!A$2*B44,E44),"")</f>
        <v/>
      </c>
      <c r="N44" s="3" t="str">
        <f>IFERROR(IF(E44-('Dom. Residente'!B44*'Fasce D. Residente'!A$3)&gt;0,'Dom. Residente'!B44*'Fasce D. Residente'!A$3-M44,E44-M44),"")</f>
        <v/>
      </c>
      <c r="O44" s="3" t="str">
        <f>IFERROR(IF(E44-('Dom. Residente'!B44*'Fasce D. Residente'!A$4)&gt;0,'Dom. Residente'!B44*'Fasce D. Residente'!A$4-(N44+M44),E44-(N44+M44)),"")</f>
        <v/>
      </c>
      <c r="P44" s="3" t="str">
        <f>IFERROR(IF(E44-('Dom. Residente'!B44*'Fasce D. Residente'!A$5)&gt;0,'Dom. Residente'!B44*'Fasce D. Residente'!A$5-(M44+N44+O44),E44-(M44+N44+O44)),"")</f>
        <v/>
      </c>
      <c r="Q44" s="3" t="str">
        <f t="shared" si="1"/>
        <v/>
      </c>
      <c r="R44" s="3" t="str">
        <f>IFERROR((M44*'Fasce D. Residente'!C$2)+(N44*'Fasce D. Residente'!C$3)+(O44*'Fasce D. Residente'!C$4)+(P44*'Fasce D. Residente'!C$5)+(Q44*'Fasce D. Residente'!C$6),"")</f>
        <v/>
      </c>
      <c r="S44" s="3" t="str">
        <f>IFERROR((R44/'Fasce D. Residente'!B$9)*100,"")</f>
        <v/>
      </c>
    </row>
    <row r="45" spans="1:19" x14ac:dyDescent="0.2">
      <c r="A45" s="3">
        <v>44</v>
      </c>
      <c r="B45" s="4"/>
      <c r="C45" s="4"/>
      <c r="D45" s="4"/>
      <c r="E45" s="3" t="str">
        <f>IFERROR(ROUND(D45*('Anagrafica Ammistratore'!F$3/'Anagrafica Ammistratore'!H$3),3),"")</f>
        <v/>
      </c>
      <c r="F45" s="10" t="str">
        <f xml:space="preserve"> IFERROR(ROUND(('Dati Bolletta'!E$4*S45)/100,3),"")</f>
        <v/>
      </c>
      <c r="G45" s="10" t="str">
        <f>IFERROR(ROUND('Dati Bolletta'!E$5*('Dom. Residente'!E45/'Anagrafica Ammistratore'!F$3),3),"")</f>
        <v/>
      </c>
      <c r="H45" s="10" t="str">
        <f>IFERROR(ROUND('Dati Bolletta'!E$6*('Dom. Residente'!E45/'Anagrafica Ammistratore'!F$3),3),"")</f>
        <v/>
      </c>
      <c r="I45" s="10" t="str">
        <f>IFERROR(ROUND('Dati Bolletta'!E$8*('Dom. Residente'!E45/'Anagrafica Ammistratore'!F$3),6),"")</f>
        <v/>
      </c>
      <c r="J45" s="10">
        <f>IFERROR(IF(B45,ROUND(('Dati Bolletta'!E$7/'Anagrafica Ammistratore'!B$3),3),0),"")</f>
        <v>0</v>
      </c>
      <c r="K45" s="10">
        <f>IFERROR(IF(B45,('Anagrafica Ammistratore'!B$15/'Anagrafica Ammistratore'!B$13),0),"")</f>
        <v>0</v>
      </c>
      <c r="L45" s="11">
        <f t="shared" si="0"/>
        <v>0</v>
      </c>
      <c r="M45" s="3" t="str">
        <f>IFERROR(IF(E45-'Fasce D. Residente'!A$2*B45&gt;0,'Fasce D. Residente'!A$2*B45,E45),"")</f>
        <v/>
      </c>
      <c r="N45" s="3" t="str">
        <f>IFERROR(IF(E45-('Dom. Residente'!B45*'Fasce D. Residente'!A$3)&gt;0,'Dom. Residente'!B45*'Fasce D. Residente'!A$3-M45,E45-M45),"")</f>
        <v/>
      </c>
      <c r="O45" s="3" t="str">
        <f>IFERROR(IF(E45-('Dom. Residente'!B45*'Fasce D. Residente'!A$4)&gt;0,'Dom. Residente'!B45*'Fasce D. Residente'!A$4-(N45+M45),E45-(N45+M45)),"")</f>
        <v/>
      </c>
      <c r="P45" s="3" t="str">
        <f>IFERROR(IF(E45-('Dom. Residente'!B45*'Fasce D. Residente'!A$5)&gt;0,'Dom. Residente'!B45*'Fasce D. Residente'!A$5-(M45+N45+O45),E45-(M45+N45+O45)),"")</f>
        <v/>
      </c>
      <c r="Q45" s="3" t="str">
        <f t="shared" si="1"/>
        <v/>
      </c>
      <c r="R45" s="3" t="str">
        <f>IFERROR((M45*'Fasce D. Residente'!C$2)+(N45*'Fasce D. Residente'!C$3)+(O45*'Fasce D. Residente'!C$4)+(P45*'Fasce D. Residente'!C$5)+(Q45*'Fasce D. Residente'!C$6),"")</f>
        <v/>
      </c>
      <c r="S45" s="3" t="str">
        <f>IFERROR((R45/'Fasce D. Residente'!B$9)*100,"")</f>
        <v/>
      </c>
    </row>
    <row r="46" spans="1:19" x14ac:dyDescent="0.2">
      <c r="A46" s="3">
        <v>45</v>
      </c>
      <c r="B46" s="4"/>
      <c r="C46" s="4"/>
      <c r="D46" s="4"/>
      <c r="E46" s="3" t="str">
        <f>IFERROR(ROUND(D46*('Anagrafica Ammistratore'!F$3/'Anagrafica Ammistratore'!H$3),3),"")</f>
        <v/>
      </c>
      <c r="F46" s="10" t="str">
        <f xml:space="preserve"> IFERROR(ROUND(('Dati Bolletta'!E$4*S46)/100,3),"")</f>
        <v/>
      </c>
      <c r="G46" s="10" t="str">
        <f>IFERROR(ROUND('Dati Bolletta'!E$5*('Dom. Residente'!E46/'Anagrafica Ammistratore'!F$3),3),"")</f>
        <v/>
      </c>
      <c r="H46" s="10" t="str">
        <f>IFERROR(ROUND('Dati Bolletta'!E$6*('Dom. Residente'!E46/'Anagrafica Ammistratore'!F$3),3),"")</f>
        <v/>
      </c>
      <c r="I46" s="10" t="str">
        <f>IFERROR(ROUND('Dati Bolletta'!E$8*('Dom. Residente'!E46/'Anagrafica Ammistratore'!F$3),6),"")</f>
        <v/>
      </c>
      <c r="J46" s="10">
        <f>IFERROR(IF(B46,ROUND(('Dati Bolletta'!E$7/'Anagrafica Ammistratore'!B$3),3),0),"")</f>
        <v>0</v>
      </c>
      <c r="K46" s="10">
        <f>IFERROR(IF(B46,('Anagrafica Ammistratore'!B$15/'Anagrafica Ammistratore'!B$13),0),"")</f>
        <v>0</v>
      </c>
      <c r="L46" s="11">
        <f t="shared" si="0"/>
        <v>0</v>
      </c>
      <c r="M46" s="3" t="str">
        <f>IFERROR(IF(E46-'Fasce D. Residente'!A$2*B46&gt;0,'Fasce D. Residente'!A$2*B46,E46),"")</f>
        <v/>
      </c>
      <c r="N46" s="3" t="str">
        <f>IFERROR(IF(E46-('Dom. Residente'!B46*'Fasce D. Residente'!A$3)&gt;0,'Dom. Residente'!B46*'Fasce D. Residente'!A$3-M46,E46-M46),"")</f>
        <v/>
      </c>
      <c r="O46" s="3" t="str">
        <f>IFERROR(IF(E46-('Dom. Residente'!B46*'Fasce D. Residente'!A$4)&gt;0,'Dom. Residente'!B46*'Fasce D. Residente'!A$4-(N46+M46),E46-(N46+M46)),"")</f>
        <v/>
      </c>
      <c r="P46" s="3" t="str">
        <f>IFERROR(IF(E46-('Dom. Residente'!B46*'Fasce D. Residente'!A$5)&gt;0,'Dom. Residente'!B46*'Fasce D. Residente'!A$5-(M46+N46+O46),E46-(M46+N46+O46)),"")</f>
        <v/>
      </c>
      <c r="Q46" s="3" t="str">
        <f t="shared" si="1"/>
        <v/>
      </c>
      <c r="R46" s="3" t="str">
        <f>IFERROR((M46*'Fasce D. Residente'!C$2)+(N46*'Fasce D. Residente'!C$3)+(O46*'Fasce D. Residente'!C$4)+(P46*'Fasce D. Residente'!C$5)+(Q46*'Fasce D. Residente'!C$6),"")</f>
        <v/>
      </c>
      <c r="S46" s="3" t="str">
        <f>IFERROR((R46/'Fasce D. Residente'!B$9)*100,"")</f>
        <v/>
      </c>
    </row>
    <row r="47" spans="1:19" x14ac:dyDescent="0.2">
      <c r="A47" s="3">
        <v>46</v>
      </c>
      <c r="B47" s="4"/>
      <c r="C47" s="4"/>
      <c r="D47" s="4"/>
      <c r="E47" s="3" t="str">
        <f>IFERROR(ROUND(D47*('Anagrafica Ammistratore'!F$3/'Anagrafica Ammistratore'!H$3),3),"")</f>
        <v/>
      </c>
      <c r="F47" s="10" t="str">
        <f xml:space="preserve"> IFERROR(ROUND(('Dati Bolletta'!E$4*S47)/100,3),"")</f>
        <v/>
      </c>
      <c r="G47" s="10" t="str">
        <f>IFERROR(ROUND('Dati Bolletta'!E$5*('Dom. Residente'!E47/'Anagrafica Ammistratore'!F$3),3),"")</f>
        <v/>
      </c>
      <c r="H47" s="10" t="str">
        <f>IFERROR(ROUND('Dati Bolletta'!E$6*('Dom. Residente'!E47/'Anagrafica Ammistratore'!F$3),3),"")</f>
        <v/>
      </c>
      <c r="I47" s="10" t="str">
        <f>IFERROR(ROUND('Dati Bolletta'!E$8*('Dom. Residente'!E47/'Anagrafica Ammistratore'!F$3),6),"")</f>
        <v/>
      </c>
      <c r="J47" s="10">
        <f>IFERROR(IF(B47,ROUND(('Dati Bolletta'!E$7/'Anagrafica Ammistratore'!B$3),3),0),"")</f>
        <v>0</v>
      </c>
      <c r="K47" s="10">
        <f>IFERROR(IF(B47,('Anagrafica Ammistratore'!B$15/'Anagrafica Ammistratore'!B$13),0),"")</f>
        <v>0</v>
      </c>
      <c r="L47" s="11">
        <f t="shared" si="0"/>
        <v>0</v>
      </c>
      <c r="M47" s="3" t="str">
        <f>IFERROR(IF(E47-'Fasce D. Residente'!A$2*B47&gt;0,'Fasce D. Residente'!A$2*B47,E47),"")</f>
        <v/>
      </c>
      <c r="N47" s="3" t="str">
        <f>IFERROR(IF(E47-('Dom. Residente'!B47*'Fasce D. Residente'!A$3)&gt;0,'Dom. Residente'!B47*'Fasce D. Residente'!A$3-M47,E47-M47),"")</f>
        <v/>
      </c>
      <c r="O47" s="3" t="str">
        <f>IFERROR(IF(E47-('Dom. Residente'!B47*'Fasce D. Residente'!A$4)&gt;0,'Dom. Residente'!B47*'Fasce D. Residente'!A$4-(N47+M47),E47-(N47+M47)),"")</f>
        <v/>
      </c>
      <c r="P47" s="3" t="str">
        <f>IFERROR(IF(E47-('Dom. Residente'!B47*'Fasce D. Residente'!A$5)&gt;0,'Dom. Residente'!B47*'Fasce D. Residente'!A$5-(M47+N47+O47),E47-(M47+N47+O47)),"")</f>
        <v/>
      </c>
      <c r="Q47" s="3" t="str">
        <f t="shared" si="1"/>
        <v/>
      </c>
      <c r="R47" s="3" t="str">
        <f>IFERROR((M47*'Fasce D. Residente'!C$2)+(N47*'Fasce D. Residente'!C$3)+(O47*'Fasce D. Residente'!C$4)+(P47*'Fasce D. Residente'!C$5)+(Q47*'Fasce D. Residente'!C$6),"")</f>
        <v/>
      </c>
      <c r="S47" s="3" t="str">
        <f>IFERROR((R47/'Fasce D. Residente'!B$9)*100,"")</f>
        <v/>
      </c>
    </row>
    <row r="48" spans="1:19" x14ac:dyDescent="0.2">
      <c r="A48" s="3">
        <v>47</v>
      </c>
      <c r="B48" s="4"/>
      <c r="C48" s="4"/>
      <c r="D48" s="4"/>
      <c r="E48" s="3" t="str">
        <f>IFERROR(ROUND(D48*('Anagrafica Ammistratore'!F$3/'Anagrafica Ammistratore'!H$3),3),"")</f>
        <v/>
      </c>
      <c r="F48" s="10" t="str">
        <f xml:space="preserve"> IFERROR(ROUND(('Dati Bolletta'!E$4*S48)/100,3),"")</f>
        <v/>
      </c>
      <c r="G48" s="10" t="str">
        <f>IFERROR(ROUND('Dati Bolletta'!E$5*('Dom. Residente'!E48/'Anagrafica Ammistratore'!F$3),3),"")</f>
        <v/>
      </c>
      <c r="H48" s="10" t="str">
        <f>IFERROR(ROUND('Dati Bolletta'!E$6*('Dom. Residente'!E48/'Anagrafica Ammistratore'!F$3),3),"")</f>
        <v/>
      </c>
      <c r="I48" s="10" t="str">
        <f>IFERROR(ROUND('Dati Bolletta'!E$8*('Dom. Residente'!E48/'Anagrafica Ammistratore'!F$3),6),"")</f>
        <v/>
      </c>
      <c r="J48" s="10">
        <f>IFERROR(IF(B48,ROUND(('Dati Bolletta'!E$7/'Anagrafica Ammistratore'!B$3),3),0),"")</f>
        <v>0</v>
      </c>
      <c r="K48" s="10">
        <f>IFERROR(IF(B48,('Anagrafica Ammistratore'!B$15/'Anagrafica Ammistratore'!B$13),0),"")</f>
        <v>0</v>
      </c>
      <c r="L48" s="11">
        <f t="shared" si="0"/>
        <v>0</v>
      </c>
      <c r="M48" s="3" t="str">
        <f>IFERROR(IF(E48-'Fasce D. Residente'!A$2*B48&gt;0,'Fasce D. Residente'!A$2*B48,E48),"")</f>
        <v/>
      </c>
      <c r="N48" s="3" t="str">
        <f>IFERROR(IF(E48-('Dom. Residente'!B48*'Fasce D. Residente'!A$3)&gt;0,'Dom. Residente'!B48*'Fasce D. Residente'!A$3-M48,E48-M48),"")</f>
        <v/>
      </c>
      <c r="O48" s="3" t="str">
        <f>IFERROR(IF(E48-('Dom. Residente'!B48*'Fasce D. Residente'!A$4)&gt;0,'Dom. Residente'!B48*'Fasce D. Residente'!A$4-(N48+M48),E48-(N48+M48)),"")</f>
        <v/>
      </c>
      <c r="P48" s="3" t="str">
        <f>IFERROR(IF(E48-('Dom. Residente'!B48*'Fasce D. Residente'!A$5)&gt;0,'Dom. Residente'!B48*'Fasce D. Residente'!A$5-(M48+N48+O48),E48-(M48+N48+O48)),"")</f>
        <v/>
      </c>
      <c r="Q48" s="3" t="str">
        <f t="shared" si="1"/>
        <v/>
      </c>
      <c r="R48" s="3" t="str">
        <f>IFERROR((M48*'Fasce D. Residente'!C$2)+(N48*'Fasce D. Residente'!C$3)+(O48*'Fasce D. Residente'!C$4)+(P48*'Fasce D. Residente'!C$5)+(Q48*'Fasce D. Residente'!C$6),"")</f>
        <v/>
      </c>
      <c r="S48" s="3" t="str">
        <f>IFERROR((R48/'Fasce D. Residente'!B$9)*100,"")</f>
        <v/>
      </c>
    </row>
    <row r="49" spans="1:19" x14ac:dyDescent="0.2">
      <c r="A49" s="3">
        <v>48</v>
      </c>
      <c r="B49" s="4"/>
      <c r="C49" s="4"/>
      <c r="D49" s="4"/>
      <c r="E49" s="3" t="str">
        <f>IFERROR(ROUND(D49*('Anagrafica Ammistratore'!F$3/'Anagrafica Ammistratore'!H$3),3),"")</f>
        <v/>
      </c>
      <c r="F49" s="10" t="str">
        <f xml:space="preserve"> IFERROR(ROUND(('Dati Bolletta'!E$4*S49)/100,3),"")</f>
        <v/>
      </c>
      <c r="G49" s="10" t="str">
        <f>IFERROR(ROUND('Dati Bolletta'!E$5*('Dom. Residente'!E49/'Anagrafica Ammistratore'!F$3),3),"")</f>
        <v/>
      </c>
      <c r="H49" s="10" t="str">
        <f>IFERROR(ROUND('Dati Bolletta'!E$6*('Dom. Residente'!E49/'Anagrafica Ammistratore'!F$3),3),"")</f>
        <v/>
      </c>
      <c r="I49" s="10" t="str">
        <f>IFERROR(ROUND('Dati Bolletta'!E$8*('Dom. Residente'!E49/'Anagrafica Ammistratore'!F$3),6),"")</f>
        <v/>
      </c>
      <c r="J49" s="10">
        <f>IFERROR(IF(B49,ROUND(('Dati Bolletta'!E$7/'Anagrafica Ammistratore'!B$3),3),0),"")</f>
        <v>0</v>
      </c>
      <c r="K49" s="10">
        <f>IFERROR(IF(B49,('Anagrafica Ammistratore'!B$15/'Anagrafica Ammistratore'!B$13),0),"")</f>
        <v>0</v>
      </c>
      <c r="L49" s="11">
        <f t="shared" si="0"/>
        <v>0</v>
      </c>
      <c r="M49" s="3" t="str">
        <f>IFERROR(IF(E49-'Fasce D. Residente'!A$2*B49&gt;0,'Fasce D. Residente'!A$2*B49,E49),"")</f>
        <v/>
      </c>
      <c r="N49" s="3" t="str">
        <f>IFERROR(IF(E49-('Dom. Residente'!B49*'Fasce D. Residente'!A$3)&gt;0,'Dom. Residente'!B49*'Fasce D. Residente'!A$3-M49,E49-M49),"")</f>
        <v/>
      </c>
      <c r="O49" s="3" t="str">
        <f>IFERROR(IF(E49-('Dom. Residente'!B49*'Fasce D. Residente'!A$4)&gt;0,'Dom. Residente'!B49*'Fasce D. Residente'!A$4-(N49+M49),E49-(N49+M49)),"")</f>
        <v/>
      </c>
      <c r="P49" s="3" t="str">
        <f>IFERROR(IF(E49-('Dom. Residente'!B49*'Fasce D. Residente'!A$5)&gt;0,'Dom. Residente'!B49*'Fasce D. Residente'!A$5-(M49+N49+O49),E49-(M49+N49+O49)),"")</f>
        <v/>
      </c>
      <c r="Q49" s="3" t="str">
        <f t="shared" si="1"/>
        <v/>
      </c>
      <c r="R49" s="3" t="str">
        <f>IFERROR((M49*'Fasce D. Residente'!C$2)+(N49*'Fasce D. Residente'!C$3)+(O49*'Fasce D. Residente'!C$4)+(P49*'Fasce D. Residente'!C$5)+(Q49*'Fasce D. Residente'!C$6),"")</f>
        <v/>
      </c>
      <c r="S49" s="3" t="str">
        <f>IFERROR((R49/'Fasce D. Residente'!B$9)*100,"")</f>
        <v/>
      </c>
    </row>
    <row r="50" spans="1:19" x14ac:dyDescent="0.2">
      <c r="A50" s="3">
        <v>49</v>
      </c>
      <c r="B50" s="4"/>
      <c r="C50" s="4"/>
      <c r="D50" s="4"/>
      <c r="E50" s="3" t="str">
        <f>IFERROR(ROUND(D50*('Anagrafica Ammistratore'!F$3/'Anagrafica Ammistratore'!H$3),3),"")</f>
        <v/>
      </c>
      <c r="F50" s="10" t="str">
        <f xml:space="preserve"> IFERROR(ROUND(('Dati Bolletta'!E$4*S50)/100,3),"")</f>
        <v/>
      </c>
      <c r="G50" s="10" t="str">
        <f>IFERROR(ROUND('Dati Bolletta'!E$5*('Dom. Residente'!E50/'Anagrafica Ammistratore'!F$3),3),"")</f>
        <v/>
      </c>
      <c r="H50" s="10" t="str">
        <f>IFERROR(ROUND('Dati Bolletta'!E$6*('Dom. Residente'!E50/'Anagrafica Ammistratore'!F$3),3),"")</f>
        <v/>
      </c>
      <c r="I50" s="10" t="str">
        <f>IFERROR(ROUND('Dati Bolletta'!E$8*('Dom. Residente'!E50/'Anagrafica Ammistratore'!F$3),6),"")</f>
        <v/>
      </c>
      <c r="J50" s="10">
        <f>IFERROR(IF(B50,ROUND(('Dati Bolletta'!E$7/'Anagrafica Ammistratore'!B$3),3),0),"")</f>
        <v>0</v>
      </c>
      <c r="K50" s="10">
        <f>IFERROR(IF(B50,('Anagrafica Ammistratore'!B$15/'Anagrafica Ammistratore'!B$13),0),"")</f>
        <v>0</v>
      </c>
      <c r="L50" s="11">
        <f t="shared" si="0"/>
        <v>0</v>
      </c>
      <c r="M50" s="3" t="str">
        <f>IFERROR(IF(E50-'Fasce D. Residente'!A$2*B50&gt;0,'Fasce D. Residente'!A$2*B50,E50),"")</f>
        <v/>
      </c>
      <c r="N50" s="3" t="str">
        <f>IFERROR(IF(E50-('Dom. Residente'!B50*'Fasce D. Residente'!A$3)&gt;0,'Dom. Residente'!B50*'Fasce D. Residente'!A$3-M50,E50-M50),"")</f>
        <v/>
      </c>
      <c r="O50" s="3" t="str">
        <f>IFERROR(IF(E50-('Dom. Residente'!B50*'Fasce D. Residente'!A$4)&gt;0,'Dom. Residente'!B50*'Fasce D. Residente'!A$4-(N50+M50),E50-(N50+M50)),"")</f>
        <v/>
      </c>
      <c r="P50" s="3" t="str">
        <f>IFERROR(IF(E50-('Dom. Residente'!B50*'Fasce D. Residente'!A$5)&gt;0,'Dom. Residente'!B50*'Fasce D. Residente'!A$5-(M50+N50+O50),E50-(M50+N50+O50)),"")</f>
        <v/>
      </c>
      <c r="Q50" s="3" t="str">
        <f t="shared" si="1"/>
        <v/>
      </c>
      <c r="R50" s="3" t="str">
        <f>IFERROR((M50*'Fasce D. Residente'!C$2)+(N50*'Fasce D. Residente'!C$3)+(O50*'Fasce D. Residente'!C$4)+(P50*'Fasce D. Residente'!C$5)+(Q50*'Fasce D. Residente'!C$6),"")</f>
        <v/>
      </c>
      <c r="S50" s="3" t="str">
        <f>IFERROR((R50/'Fasce D. Residente'!B$9)*100,"")</f>
        <v/>
      </c>
    </row>
    <row r="51" spans="1:19" x14ac:dyDescent="0.2">
      <c r="A51" s="3">
        <v>50</v>
      </c>
      <c r="B51" s="4"/>
      <c r="C51" s="4"/>
      <c r="D51" s="4"/>
      <c r="E51" s="3" t="str">
        <f>IFERROR(ROUND(D51*('Anagrafica Ammistratore'!F$3/'Anagrafica Ammistratore'!H$3),3),"")</f>
        <v/>
      </c>
      <c r="F51" s="10" t="str">
        <f xml:space="preserve"> IFERROR(ROUND(('Dati Bolletta'!E$4*S51)/100,3),"")</f>
        <v/>
      </c>
      <c r="G51" s="10" t="str">
        <f>IFERROR(ROUND('Dati Bolletta'!E$5*('Dom. Residente'!E51/'Anagrafica Ammistratore'!F$3),3),"")</f>
        <v/>
      </c>
      <c r="H51" s="10" t="str">
        <f>IFERROR(ROUND('Dati Bolletta'!E$6*('Dom. Residente'!E51/'Anagrafica Ammistratore'!F$3),3),"")</f>
        <v/>
      </c>
      <c r="I51" s="10" t="str">
        <f>IFERROR(ROUND('Dati Bolletta'!E$8*('Dom. Residente'!E51/'Anagrafica Ammistratore'!F$3),6),"")</f>
        <v/>
      </c>
      <c r="J51" s="10">
        <f>IFERROR(IF(B51,ROUND(('Dati Bolletta'!E$7/'Anagrafica Ammistratore'!B$3),3),0),"")</f>
        <v>0</v>
      </c>
      <c r="K51" s="10">
        <f>IFERROR(IF(B51,('Anagrafica Ammistratore'!B$15/'Anagrafica Ammistratore'!B$13),0),"")</f>
        <v>0</v>
      </c>
      <c r="L51" s="11">
        <f t="shared" si="0"/>
        <v>0</v>
      </c>
      <c r="M51" s="3" t="str">
        <f>IFERROR(IF(E51-'Fasce D. Residente'!A$2*B51&gt;0,'Fasce D. Residente'!A$2*B51,E51),"")</f>
        <v/>
      </c>
      <c r="N51" s="3" t="str">
        <f>IFERROR(IF(E51-('Dom. Residente'!B51*'Fasce D. Residente'!A$3)&gt;0,'Dom. Residente'!B51*'Fasce D. Residente'!A$3-M51,E51-M51),"")</f>
        <v/>
      </c>
      <c r="O51" s="3" t="str">
        <f>IFERROR(IF(E51-('Dom. Residente'!B51*'Fasce D. Residente'!A$4)&gt;0,'Dom. Residente'!B51*'Fasce D. Residente'!A$4-(N51+M51),E51-(N51+M51)),"")</f>
        <v/>
      </c>
      <c r="P51" s="3" t="str">
        <f>IFERROR(IF(E51-('Dom. Residente'!B51*'Fasce D. Residente'!A$5)&gt;0,'Dom. Residente'!B51*'Fasce D. Residente'!A$5-(M51+N51+O51),E51-(M51+N51+O51)),"")</f>
        <v/>
      </c>
      <c r="Q51" s="3" t="str">
        <f t="shared" si="1"/>
        <v/>
      </c>
      <c r="R51" s="3" t="str">
        <f>IFERROR((M51*'Fasce D. Residente'!C$2)+(N51*'Fasce D. Residente'!C$3)+(O51*'Fasce D. Residente'!C$4)+(P51*'Fasce D. Residente'!C$5)+(Q51*'Fasce D. Residente'!C$6),"")</f>
        <v/>
      </c>
      <c r="S51" s="3" t="str">
        <f>IFERROR((R51/'Fasce D. Residente'!B$9)*100,"")</f>
        <v/>
      </c>
    </row>
    <row r="52" spans="1:19" x14ac:dyDescent="0.2">
      <c r="B52" s="6"/>
      <c r="C52" s="6"/>
      <c r="D52" s="6"/>
    </row>
    <row r="53" spans="1:19" x14ac:dyDescent="0.2">
      <c r="B53" s="6"/>
      <c r="C53" s="6"/>
      <c r="D53" s="6"/>
    </row>
    <row r="54" spans="1:19" x14ac:dyDescent="0.2">
      <c r="B54" s="6"/>
      <c r="C54" s="6"/>
      <c r="D54" s="6"/>
    </row>
    <row r="55" spans="1:19" x14ac:dyDescent="0.2">
      <c r="B55" s="6"/>
      <c r="C55" s="6"/>
      <c r="D55" s="6"/>
    </row>
    <row r="56" spans="1:19" x14ac:dyDescent="0.2">
      <c r="B56" s="6"/>
      <c r="C56" s="6"/>
      <c r="D56" s="6"/>
    </row>
    <row r="57" spans="1:19" x14ac:dyDescent="0.2">
      <c r="B57" s="6"/>
      <c r="C57" s="6"/>
      <c r="D57" s="6"/>
    </row>
    <row r="58" spans="1:19" x14ac:dyDescent="0.2">
      <c r="B58" s="6"/>
      <c r="C58" s="6"/>
      <c r="D58" s="6"/>
    </row>
    <row r="59" spans="1:19" x14ac:dyDescent="0.2">
      <c r="B59" s="6"/>
      <c r="C59" s="6"/>
      <c r="D59" s="6"/>
    </row>
    <row r="60" spans="1:19" x14ac:dyDescent="0.2">
      <c r="B60" s="6"/>
      <c r="C60" s="6"/>
      <c r="D60" s="6"/>
    </row>
    <row r="61" spans="1:19" x14ac:dyDescent="0.2">
      <c r="B61" s="6"/>
      <c r="C61" s="6"/>
      <c r="D61" s="6"/>
    </row>
    <row r="62" spans="1:19" x14ac:dyDescent="0.2">
      <c r="B62" s="6"/>
      <c r="C62" s="6"/>
      <c r="D62" s="6"/>
    </row>
    <row r="63" spans="1:19" x14ac:dyDescent="0.2">
      <c r="B63" s="6"/>
      <c r="C63" s="6"/>
      <c r="D63" s="6"/>
    </row>
    <row r="64" spans="1:19" x14ac:dyDescent="0.2">
      <c r="B64" s="6"/>
      <c r="C64" s="6"/>
      <c r="D64" s="6"/>
    </row>
    <row r="65" spans="2:4" x14ac:dyDescent="0.2">
      <c r="B65" s="6"/>
      <c r="C65" s="6"/>
      <c r="D65" s="6"/>
    </row>
    <row r="66" spans="2:4" x14ac:dyDescent="0.2">
      <c r="B66" s="6"/>
      <c r="C66" s="6"/>
      <c r="D66" s="6"/>
    </row>
    <row r="67" spans="2:4" x14ac:dyDescent="0.2">
      <c r="B67" s="6"/>
      <c r="C67" s="6"/>
      <c r="D67" s="6"/>
    </row>
    <row r="68" spans="2:4" x14ac:dyDescent="0.2">
      <c r="B68" s="6"/>
      <c r="C68" s="6"/>
      <c r="D68" s="6"/>
    </row>
    <row r="69" spans="2:4" x14ac:dyDescent="0.2">
      <c r="B69" s="6"/>
      <c r="C69" s="6"/>
      <c r="D69" s="6"/>
    </row>
    <row r="70" spans="2:4" x14ac:dyDescent="0.2">
      <c r="B70" s="6"/>
      <c r="C70" s="6"/>
      <c r="D70" s="6"/>
    </row>
    <row r="71" spans="2:4" x14ac:dyDescent="0.2">
      <c r="B71" s="6"/>
      <c r="C71" s="6"/>
      <c r="D71" s="6"/>
    </row>
    <row r="72" spans="2:4" x14ac:dyDescent="0.2">
      <c r="B72" s="6"/>
      <c r="C72" s="6"/>
      <c r="D72" s="6"/>
    </row>
    <row r="73" spans="2:4" x14ac:dyDescent="0.2">
      <c r="B73" s="6"/>
      <c r="C73" s="6"/>
      <c r="D73" s="6"/>
    </row>
    <row r="74" spans="2:4" x14ac:dyDescent="0.2">
      <c r="B74" s="6"/>
      <c r="C74" s="6"/>
      <c r="D74" s="6"/>
    </row>
    <row r="75" spans="2:4" x14ac:dyDescent="0.2">
      <c r="B75" s="6"/>
      <c r="C75" s="6"/>
      <c r="D75" s="6"/>
    </row>
    <row r="76" spans="2:4" x14ac:dyDescent="0.2">
      <c r="B76" s="6"/>
      <c r="C76" s="6"/>
      <c r="D76" s="6"/>
    </row>
    <row r="77" spans="2:4" x14ac:dyDescent="0.2">
      <c r="B77" s="6"/>
      <c r="C77" s="6"/>
      <c r="D77" s="6"/>
    </row>
    <row r="78" spans="2:4" x14ac:dyDescent="0.2">
      <c r="B78" s="6"/>
      <c r="C78" s="6"/>
      <c r="D78" s="6"/>
    </row>
    <row r="79" spans="2:4" x14ac:dyDescent="0.2">
      <c r="B79" s="6"/>
      <c r="C79" s="6"/>
      <c r="D79" s="6"/>
    </row>
    <row r="80" spans="2:4" x14ac:dyDescent="0.2">
      <c r="B80" s="6"/>
      <c r="C80" s="6"/>
      <c r="D80" s="6"/>
    </row>
    <row r="81" spans="2:4" x14ac:dyDescent="0.2">
      <c r="B81" s="6"/>
      <c r="C81" s="6"/>
      <c r="D81" s="6"/>
    </row>
    <row r="82" spans="2:4" x14ac:dyDescent="0.2">
      <c r="B82" s="6"/>
      <c r="C82" s="6"/>
      <c r="D82" s="6"/>
    </row>
    <row r="83" spans="2:4" x14ac:dyDescent="0.2">
      <c r="B83" s="6"/>
      <c r="C83" s="6"/>
      <c r="D83" s="6"/>
    </row>
    <row r="84" spans="2:4" x14ac:dyDescent="0.2">
      <c r="B84" s="6"/>
      <c r="C84" s="6"/>
      <c r="D84" s="6"/>
    </row>
    <row r="85" spans="2:4" x14ac:dyDescent="0.2">
      <c r="B85" s="6"/>
      <c r="C85" s="6"/>
      <c r="D85" s="6"/>
    </row>
    <row r="86" spans="2:4" x14ac:dyDescent="0.2">
      <c r="B86" s="6"/>
      <c r="C86" s="6"/>
      <c r="D86" s="6"/>
    </row>
    <row r="87" spans="2:4" x14ac:dyDescent="0.2">
      <c r="B87" s="6"/>
      <c r="C87" s="6"/>
      <c r="D87" s="6"/>
    </row>
    <row r="88" spans="2:4" x14ac:dyDescent="0.2">
      <c r="B88" s="6"/>
      <c r="C88" s="6"/>
      <c r="D88" s="6"/>
    </row>
    <row r="89" spans="2:4" x14ac:dyDescent="0.2">
      <c r="B89" s="6"/>
      <c r="C89" s="6"/>
      <c r="D89" s="6"/>
    </row>
    <row r="90" spans="2:4" x14ac:dyDescent="0.2">
      <c r="B90" s="6"/>
      <c r="C90" s="6"/>
      <c r="D90" s="6"/>
    </row>
    <row r="91" spans="2:4" x14ac:dyDescent="0.2">
      <c r="B91" s="6"/>
      <c r="C91" s="6"/>
      <c r="D91" s="6"/>
    </row>
    <row r="92" spans="2:4" x14ac:dyDescent="0.2">
      <c r="B92" s="6"/>
      <c r="C92" s="6"/>
      <c r="D92" s="6"/>
    </row>
    <row r="93" spans="2:4" x14ac:dyDescent="0.2">
      <c r="B93" s="6"/>
      <c r="C93" s="6"/>
      <c r="D93" s="6"/>
    </row>
    <row r="94" spans="2:4" x14ac:dyDescent="0.2">
      <c r="B94" s="6"/>
      <c r="C94" s="6"/>
      <c r="D94" s="6"/>
    </row>
    <row r="95" spans="2:4" x14ac:dyDescent="0.2">
      <c r="B95" s="6"/>
      <c r="C95" s="6"/>
      <c r="D95" s="6"/>
    </row>
    <row r="96" spans="2:4" x14ac:dyDescent="0.2">
      <c r="B96" s="6"/>
      <c r="C96" s="6"/>
      <c r="D96" s="6"/>
    </row>
    <row r="97" spans="2:4" x14ac:dyDescent="0.2">
      <c r="B97" s="6"/>
      <c r="C97" s="6"/>
      <c r="D97" s="6"/>
    </row>
    <row r="98" spans="2:4" x14ac:dyDescent="0.2">
      <c r="B98" s="6"/>
      <c r="C98" s="6"/>
      <c r="D98" s="6"/>
    </row>
    <row r="99" spans="2:4" x14ac:dyDescent="0.2">
      <c r="B99" s="6"/>
      <c r="C99" s="6"/>
      <c r="D99" s="6"/>
    </row>
    <row r="100" spans="2:4" x14ac:dyDescent="0.2">
      <c r="B100" s="6"/>
      <c r="C100" s="6"/>
      <c r="D100" s="6"/>
    </row>
    <row r="101" spans="2:4" x14ac:dyDescent="0.2">
      <c r="B101" s="6"/>
      <c r="C101" s="6"/>
      <c r="D101" s="6"/>
    </row>
    <row r="102" spans="2:4" x14ac:dyDescent="0.2">
      <c r="B102" s="6"/>
      <c r="C102" s="6"/>
      <c r="D102" s="6"/>
    </row>
    <row r="103" spans="2:4" x14ac:dyDescent="0.2">
      <c r="B103" s="6"/>
      <c r="C103" s="6"/>
      <c r="D103" s="6"/>
    </row>
    <row r="104" spans="2:4" x14ac:dyDescent="0.2">
      <c r="B104" s="6"/>
      <c r="C104" s="6"/>
      <c r="D104" s="6"/>
    </row>
    <row r="105" spans="2:4" x14ac:dyDescent="0.2">
      <c r="B105" s="6"/>
      <c r="C105" s="6"/>
      <c r="D105" s="6"/>
    </row>
    <row r="106" spans="2:4" x14ac:dyDescent="0.2">
      <c r="B106" s="6"/>
      <c r="C106" s="6"/>
      <c r="D106" s="6"/>
    </row>
    <row r="107" spans="2:4" x14ac:dyDescent="0.2">
      <c r="B107" s="6"/>
      <c r="C107" s="6"/>
      <c r="D107" s="6"/>
    </row>
    <row r="108" spans="2:4" x14ac:dyDescent="0.2">
      <c r="B108" s="6"/>
      <c r="C108" s="6"/>
      <c r="D108" s="6"/>
    </row>
    <row r="109" spans="2:4" x14ac:dyDescent="0.2">
      <c r="B109" s="6"/>
      <c r="C109" s="6"/>
      <c r="D109" s="6"/>
    </row>
    <row r="110" spans="2:4" x14ac:dyDescent="0.2">
      <c r="B110" s="6"/>
      <c r="C110" s="6"/>
      <c r="D110" s="6"/>
    </row>
    <row r="111" spans="2:4" x14ac:dyDescent="0.2">
      <c r="B111" s="6"/>
      <c r="C111" s="6"/>
      <c r="D111" s="6"/>
    </row>
    <row r="112" spans="2:4" x14ac:dyDescent="0.2">
      <c r="B112" s="6"/>
      <c r="C112" s="6"/>
      <c r="D112" s="6"/>
    </row>
    <row r="113" spans="2:4" x14ac:dyDescent="0.2">
      <c r="B113" s="6"/>
      <c r="C113" s="6"/>
      <c r="D113" s="6"/>
    </row>
    <row r="114" spans="2:4" x14ac:dyDescent="0.2">
      <c r="B114" s="6"/>
      <c r="C114" s="6"/>
      <c r="D114" s="6"/>
    </row>
    <row r="115" spans="2:4" x14ac:dyDescent="0.2">
      <c r="B115" s="6"/>
      <c r="C115" s="6"/>
      <c r="D115" s="6"/>
    </row>
    <row r="116" spans="2:4" x14ac:dyDescent="0.2">
      <c r="B116" s="6"/>
      <c r="C116" s="6"/>
      <c r="D116" s="6"/>
    </row>
    <row r="117" spans="2:4" x14ac:dyDescent="0.2">
      <c r="B117" s="6"/>
      <c r="C117" s="6"/>
      <c r="D117" s="6"/>
    </row>
    <row r="118" spans="2:4" x14ac:dyDescent="0.2">
      <c r="B118" s="6"/>
      <c r="C118" s="6"/>
      <c r="D118" s="6"/>
    </row>
    <row r="119" spans="2:4" x14ac:dyDescent="0.2">
      <c r="B119" s="6"/>
      <c r="C119" s="6"/>
      <c r="D119" s="6"/>
    </row>
    <row r="120" spans="2:4" x14ac:dyDescent="0.2">
      <c r="B120" s="6"/>
      <c r="C120" s="6"/>
      <c r="D120" s="6"/>
    </row>
    <row r="121" spans="2:4" x14ac:dyDescent="0.2">
      <c r="B121" s="6"/>
      <c r="C121" s="6"/>
      <c r="D121" s="6"/>
    </row>
    <row r="122" spans="2:4" x14ac:dyDescent="0.2">
      <c r="B122" s="6"/>
      <c r="C122" s="6"/>
      <c r="D122" s="6"/>
    </row>
    <row r="123" spans="2:4" x14ac:dyDescent="0.2">
      <c r="B123" s="6"/>
      <c r="C123" s="6"/>
      <c r="D123" s="6"/>
    </row>
    <row r="124" spans="2:4" x14ac:dyDescent="0.2">
      <c r="B124" s="6"/>
      <c r="C124" s="6"/>
      <c r="D124" s="6"/>
    </row>
    <row r="125" spans="2:4" x14ac:dyDescent="0.2">
      <c r="B125" s="6"/>
      <c r="C125" s="6"/>
      <c r="D125" s="6"/>
    </row>
    <row r="126" spans="2:4" x14ac:dyDescent="0.2">
      <c r="B126" s="6"/>
      <c r="C126" s="6"/>
      <c r="D126" s="6"/>
    </row>
    <row r="127" spans="2:4" x14ac:dyDescent="0.2">
      <c r="B127" s="6"/>
      <c r="C127" s="6"/>
      <c r="D127" s="6"/>
    </row>
    <row r="128" spans="2:4" x14ac:dyDescent="0.2">
      <c r="B128" s="6"/>
      <c r="C128" s="6"/>
      <c r="D128" s="6"/>
    </row>
    <row r="129" spans="2:4" x14ac:dyDescent="0.2">
      <c r="B129" s="6"/>
      <c r="C129" s="6"/>
      <c r="D129" s="6"/>
    </row>
    <row r="130" spans="2:4" x14ac:dyDescent="0.2">
      <c r="B130" s="6"/>
      <c r="C130" s="6"/>
      <c r="D130" s="6"/>
    </row>
    <row r="131" spans="2:4" x14ac:dyDescent="0.2">
      <c r="B131" s="6"/>
      <c r="C131" s="6"/>
      <c r="D131" s="6"/>
    </row>
    <row r="132" spans="2:4" x14ac:dyDescent="0.2">
      <c r="B132" s="6"/>
      <c r="C132" s="6"/>
      <c r="D132" s="6"/>
    </row>
    <row r="133" spans="2:4" x14ac:dyDescent="0.2">
      <c r="B133" s="6"/>
      <c r="C133" s="6"/>
      <c r="D133" s="6"/>
    </row>
    <row r="134" spans="2:4" x14ac:dyDescent="0.2">
      <c r="B134" s="6"/>
      <c r="C134" s="6"/>
      <c r="D134" s="6"/>
    </row>
    <row r="135" spans="2:4" x14ac:dyDescent="0.2">
      <c r="B135" s="6"/>
      <c r="C135" s="6"/>
      <c r="D135" s="6"/>
    </row>
    <row r="136" spans="2:4" x14ac:dyDescent="0.2">
      <c r="B136" s="6"/>
      <c r="C136" s="6"/>
      <c r="D136" s="6"/>
    </row>
    <row r="137" spans="2:4" x14ac:dyDescent="0.2">
      <c r="B137" s="6"/>
      <c r="C137" s="6"/>
      <c r="D137" s="6"/>
    </row>
    <row r="138" spans="2:4" x14ac:dyDescent="0.2">
      <c r="B138" s="6"/>
      <c r="C138" s="6"/>
      <c r="D138" s="6"/>
    </row>
    <row r="139" spans="2:4" x14ac:dyDescent="0.2">
      <c r="B139" s="6"/>
      <c r="C139" s="6"/>
      <c r="D139" s="6"/>
    </row>
    <row r="140" spans="2:4" x14ac:dyDescent="0.2">
      <c r="B140" s="6"/>
      <c r="C140" s="6"/>
      <c r="D140" s="6"/>
    </row>
    <row r="141" spans="2:4" x14ac:dyDescent="0.2">
      <c r="B141" s="6"/>
      <c r="C141" s="6"/>
      <c r="D141" s="6"/>
    </row>
    <row r="142" spans="2:4" x14ac:dyDescent="0.2">
      <c r="B142" s="6"/>
      <c r="C142" s="6"/>
      <c r="D142" s="6"/>
    </row>
    <row r="143" spans="2:4" x14ac:dyDescent="0.2">
      <c r="B143" s="6"/>
      <c r="C143" s="6"/>
      <c r="D143" s="6"/>
    </row>
    <row r="144" spans="2:4" x14ac:dyDescent="0.2">
      <c r="B144" s="6"/>
      <c r="C144" s="6"/>
      <c r="D144" s="6"/>
    </row>
    <row r="145" spans="2:4" x14ac:dyDescent="0.2">
      <c r="B145" s="6"/>
      <c r="C145" s="6"/>
      <c r="D145" s="6"/>
    </row>
    <row r="146" spans="2:4" x14ac:dyDescent="0.2">
      <c r="B146" s="6"/>
      <c r="C146" s="6"/>
      <c r="D146" s="6"/>
    </row>
    <row r="147" spans="2:4" x14ac:dyDescent="0.2">
      <c r="B147" s="6"/>
      <c r="C147" s="6"/>
      <c r="D147" s="6"/>
    </row>
    <row r="148" spans="2:4" x14ac:dyDescent="0.2">
      <c r="B148" s="6"/>
      <c r="C148" s="6"/>
      <c r="D148" s="6"/>
    </row>
    <row r="149" spans="2:4" x14ac:dyDescent="0.2">
      <c r="B149" s="6"/>
      <c r="C149" s="6"/>
      <c r="D149" s="6"/>
    </row>
    <row r="150" spans="2:4" x14ac:dyDescent="0.2">
      <c r="B150" s="6"/>
      <c r="C150" s="6"/>
      <c r="D150" s="6"/>
    </row>
    <row r="151" spans="2:4" x14ac:dyDescent="0.2">
      <c r="B151" s="6"/>
      <c r="C151" s="6"/>
      <c r="D151" s="6"/>
    </row>
    <row r="152" spans="2:4" x14ac:dyDescent="0.2">
      <c r="B152" s="6"/>
      <c r="C152" s="6"/>
      <c r="D152" s="6"/>
    </row>
    <row r="153" spans="2:4" x14ac:dyDescent="0.2">
      <c r="B153" s="6"/>
      <c r="C153" s="6"/>
      <c r="D153" s="6"/>
    </row>
    <row r="154" spans="2:4" x14ac:dyDescent="0.2">
      <c r="B154" s="6"/>
      <c r="C154" s="6"/>
      <c r="D154" s="6"/>
    </row>
    <row r="155" spans="2:4" x14ac:dyDescent="0.2">
      <c r="B155" s="6"/>
      <c r="C155" s="6"/>
      <c r="D155" s="6"/>
    </row>
    <row r="156" spans="2:4" x14ac:dyDescent="0.2">
      <c r="B156" s="6"/>
      <c r="C156" s="6"/>
      <c r="D156" s="6"/>
    </row>
    <row r="157" spans="2:4" x14ac:dyDescent="0.2">
      <c r="B157" s="6"/>
      <c r="C157" s="6"/>
      <c r="D157" s="6"/>
    </row>
    <row r="158" spans="2:4" x14ac:dyDescent="0.2">
      <c r="B158" s="6"/>
      <c r="C158" s="6"/>
      <c r="D158" s="6"/>
    </row>
    <row r="159" spans="2:4" x14ac:dyDescent="0.2">
      <c r="B159" s="6"/>
      <c r="C159" s="6"/>
      <c r="D159" s="6"/>
    </row>
    <row r="160" spans="2:4" x14ac:dyDescent="0.2">
      <c r="B160" s="6"/>
      <c r="C160" s="6"/>
      <c r="D160" s="6"/>
    </row>
    <row r="161" spans="2:4" x14ac:dyDescent="0.2">
      <c r="B161" s="6"/>
      <c r="C161" s="6"/>
      <c r="D161" s="6"/>
    </row>
    <row r="162" spans="2:4" x14ac:dyDescent="0.2">
      <c r="B162" s="6"/>
      <c r="C162" s="6"/>
      <c r="D162" s="6"/>
    </row>
    <row r="163" spans="2:4" x14ac:dyDescent="0.2">
      <c r="B163" s="6"/>
      <c r="C163" s="6"/>
      <c r="D163" s="6"/>
    </row>
    <row r="164" spans="2:4" x14ac:dyDescent="0.2">
      <c r="B164" s="6"/>
      <c r="C164" s="6"/>
      <c r="D164" s="6"/>
    </row>
    <row r="165" spans="2:4" x14ac:dyDescent="0.2">
      <c r="B165" s="6"/>
      <c r="C165" s="6"/>
      <c r="D165" s="6"/>
    </row>
    <row r="166" spans="2:4" x14ac:dyDescent="0.2">
      <c r="B166" s="6"/>
      <c r="C166" s="6"/>
      <c r="D166" s="6"/>
    </row>
    <row r="167" spans="2:4" x14ac:dyDescent="0.2">
      <c r="B167" s="6"/>
      <c r="C167" s="6"/>
      <c r="D167" s="6"/>
    </row>
    <row r="168" spans="2:4" x14ac:dyDescent="0.2">
      <c r="B168" s="6"/>
      <c r="C168" s="6"/>
      <c r="D168" s="6"/>
    </row>
    <row r="169" spans="2:4" x14ac:dyDescent="0.2">
      <c r="B169" s="6"/>
      <c r="C169" s="6"/>
      <c r="D169" s="6"/>
    </row>
    <row r="170" spans="2:4" x14ac:dyDescent="0.2">
      <c r="B170" s="6"/>
      <c r="C170" s="6"/>
      <c r="D170" s="6"/>
    </row>
    <row r="171" spans="2:4" x14ac:dyDescent="0.2">
      <c r="B171" s="6"/>
      <c r="C171" s="6"/>
      <c r="D171" s="6"/>
    </row>
    <row r="172" spans="2:4" x14ac:dyDescent="0.2">
      <c r="B172" s="6"/>
      <c r="C172" s="6"/>
      <c r="D172" s="6"/>
    </row>
    <row r="173" spans="2:4" x14ac:dyDescent="0.2">
      <c r="B173" s="6"/>
      <c r="C173" s="6"/>
      <c r="D173" s="6"/>
    </row>
    <row r="174" spans="2:4" x14ac:dyDescent="0.2">
      <c r="B174" s="6"/>
      <c r="C174" s="6"/>
      <c r="D174" s="6"/>
    </row>
    <row r="175" spans="2:4" x14ac:dyDescent="0.2">
      <c r="B175" s="6"/>
      <c r="C175" s="6"/>
      <c r="D175" s="6"/>
    </row>
    <row r="176" spans="2:4" x14ac:dyDescent="0.2">
      <c r="B176" s="6"/>
      <c r="C176" s="6"/>
      <c r="D176" s="6"/>
    </row>
    <row r="177" spans="2:4" x14ac:dyDescent="0.2">
      <c r="B177" s="6"/>
      <c r="C177" s="6"/>
      <c r="D177" s="6"/>
    </row>
    <row r="178" spans="2:4" x14ac:dyDescent="0.2">
      <c r="B178" s="6"/>
      <c r="C178" s="6"/>
      <c r="D178" s="6"/>
    </row>
    <row r="179" spans="2:4" x14ac:dyDescent="0.2">
      <c r="B179" s="6"/>
      <c r="C179" s="6"/>
      <c r="D179" s="6"/>
    </row>
    <row r="180" spans="2:4" x14ac:dyDescent="0.2">
      <c r="B180" s="6"/>
      <c r="C180" s="6"/>
      <c r="D180" s="6"/>
    </row>
    <row r="181" spans="2:4" x14ac:dyDescent="0.2">
      <c r="B181" s="6"/>
      <c r="C181" s="6"/>
      <c r="D181" s="6"/>
    </row>
    <row r="182" spans="2:4" x14ac:dyDescent="0.2">
      <c r="B182" s="6"/>
      <c r="C182" s="6"/>
      <c r="D182" s="6"/>
    </row>
    <row r="183" spans="2:4" x14ac:dyDescent="0.2">
      <c r="B183" s="6"/>
      <c r="C183" s="6"/>
      <c r="D183" s="6"/>
    </row>
    <row r="184" spans="2:4" x14ac:dyDescent="0.2">
      <c r="B184" s="6"/>
      <c r="C184" s="6"/>
      <c r="D184" s="6"/>
    </row>
    <row r="185" spans="2:4" x14ac:dyDescent="0.2">
      <c r="B185" s="6"/>
      <c r="C185" s="6"/>
      <c r="D185" s="6"/>
    </row>
    <row r="186" spans="2:4" x14ac:dyDescent="0.2">
      <c r="B186" s="6"/>
      <c r="C186" s="6"/>
      <c r="D186" s="6"/>
    </row>
    <row r="187" spans="2:4" x14ac:dyDescent="0.2">
      <c r="B187" s="6"/>
      <c r="C187" s="6"/>
      <c r="D187" s="6"/>
    </row>
    <row r="188" spans="2:4" x14ac:dyDescent="0.2">
      <c r="B188" s="6"/>
      <c r="C188" s="6"/>
      <c r="D188" s="6"/>
    </row>
    <row r="189" spans="2:4" x14ac:dyDescent="0.2">
      <c r="B189" s="6"/>
      <c r="C189" s="6"/>
      <c r="D189" s="6"/>
    </row>
    <row r="190" spans="2:4" x14ac:dyDescent="0.2">
      <c r="B190" s="6"/>
      <c r="C190" s="6"/>
      <c r="D190" s="6"/>
    </row>
    <row r="191" spans="2:4" x14ac:dyDescent="0.2">
      <c r="B191" s="6"/>
      <c r="C191" s="6"/>
      <c r="D191" s="6"/>
    </row>
    <row r="192" spans="2:4" x14ac:dyDescent="0.2">
      <c r="B192" s="6"/>
      <c r="C192" s="6"/>
      <c r="D192" s="6"/>
    </row>
    <row r="193" spans="2:4" x14ac:dyDescent="0.2">
      <c r="B193" s="6"/>
      <c r="C193" s="6"/>
      <c r="D193" s="6"/>
    </row>
    <row r="194" spans="2:4" x14ac:dyDescent="0.2">
      <c r="B194" s="6"/>
      <c r="C194" s="6"/>
      <c r="D194" s="6"/>
    </row>
    <row r="195" spans="2:4" x14ac:dyDescent="0.2">
      <c r="B195" s="6"/>
      <c r="C195" s="6"/>
      <c r="D195" s="6"/>
    </row>
    <row r="196" spans="2:4" x14ac:dyDescent="0.2">
      <c r="B196" s="6"/>
      <c r="C196" s="6"/>
      <c r="D196" s="6"/>
    </row>
    <row r="197" spans="2:4" x14ac:dyDescent="0.2">
      <c r="B197" s="6"/>
      <c r="C197" s="6"/>
      <c r="D197" s="6"/>
    </row>
    <row r="198" spans="2:4" x14ac:dyDescent="0.2">
      <c r="B198" s="6"/>
      <c r="C198" s="6"/>
      <c r="D198" s="6"/>
    </row>
    <row r="199" spans="2:4" x14ac:dyDescent="0.2">
      <c r="B199" s="6"/>
      <c r="C199" s="6"/>
      <c r="D199" s="6"/>
    </row>
    <row r="200" spans="2:4" x14ac:dyDescent="0.2">
      <c r="B200" s="6"/>
      <c r="C200" s="6"/>
      <c r="D200" s="6"/>
    </row>
    <row r="201" spans="2:4" x14ac:dyDescent="0.2">
      <c r="B201" s="6"/>
      <c r="C201" s="6"/>
      <c r="D201" s="6"/>
    </row>
    <row r="202" spans="2:4" x14ac:dyDescent="0.2">
      <c r="B202" s="6"/>
      <c r="C202" s="6"/>
      <c r="D202" s="6"/>
    </row>
    <row r="203" spans="2:4" x14ac:dyDescent="0.2">
      <c r="B203" s="6"/>
      <c r="C203" s="6"/>
      <c r="D203" s="6"/>
    </row>
    <row r="204" spans="2:4" x14ac:dyDescent="0.2">
      <c r="B204" s="6"/>
      <c r="C204" s="6"/>
      <c r="D204" s="6"/>
    </row>
    <row r="205" spans="2:4" x14ac:dyDescent="0.2">
      <c r="B205" s="6"/>
      <c r="C205" s="6"/>
      <c r="D205" s="6"/>
    </row>
    <row r="206" spans="2:4" x14ac:dyDescent="0.2">
      <c r="B206" s="6"/>
      <c r="C206" s="6"/>
      <c r="D206" s="6"/>
    </row>
    <row r="207" spans="2:4" x14ac:dyDescent="0.2">
      <c r="B207" s="6"/>
      <c r="C207" s="6"/>
      <c r="D207" s="6"/>
    </row>
    <row r="208" spans="2:4" x14ac:dyDescent="0.2">
      <c r="B208" s="6"/>
      <c r="C208" s="6"/>
      <c r="D208" s="6"/>
    </row>
    <row r="209" spans="2:4" x14ac:dyDescent="0.2">
      <c r="B209" s="6"/>
      <c r="C209" s="6"/>
      <c r="D209" s="6"/>
    </row>
    <row r="210" spans="2:4" x14ac:dyDescent="0.2">
      <c r="B210" s="6"/>
      <c r="C210" s="6"/>
      <c r="D210" s="6"/>
    </row>
    <row r="211" spans="2:4" x14ac:dyDescent="0.2">
      <c r="B211" s="6"/>
      <c r="C211" s="6"/>
      <c r="D211" s="6"/>
    </row>
    <row r="212" spans="2:4" x14ac:dyDescent="0.2">
      <c r="B212" s="6"/>
      <c r="C212" s="6"/>
      <c r="D212" s="6"/>
    </row>
    <row r="213" spans="2:4" x14ac:dyDescent="0.2">
      <c r="B213" s="6"/>
      <c r="C213" s="6"/>
      <c r="D213" s="6"/>
    </row>
    <row r="214" spans="2:4" x14ac:dyDescent="0.2">
      <c r="B214" s="6"/>
      <c r="C214" s="6"/>
      <c r="D214" s="6"/>
    </row>
    <row r="215" spans="2:4" x14ac:dyDescent="0.2">
      <c r="B215" s="6"/>
      <c r="C215" s="6"/>
      <c r="D215" s="6"/>
    </row>
    <row r="216" spans="2:4" x14ac:dyDescent="0.2">
      <c r="B216" s="6"/>
      <c r="C216" s="6"/>
      <c r="D216" s="6"/>
    </row>
    <row r="217" spans="2:4" x14ac:dyDescent="0.2">
      <c r="B217" s="6"/>
      <c r="C217" s="6"/>
      <c r="D217" s="6"/>
    </row>
    <row r="218" spans="2:4" x14ac:dyDescent="0.2">
      <c r="B218" s="6"/>
      <c r="C218" s="6"/>
      <c r="D218" s="6"/>
    </row>
    <row r="219" spans="2:4" x14ac:dyDescent="0.2">
      <c r="B219" s="6"/>
      <c r="C219" s="6"/>
      <c r="D219" s="6"/>
    </row>
    <row r="220" spans="2:4" x14ac:dyDescent="0.2">
      <c r="B220" s="6"/>
      <c r="C220" s="6"/>
      <c r="D220" s="6"/>
    </row>
    <row r="221" spans="2:4" x14ac:dyDescent="0.2">
      <c r="B221" s="6"/>
      <c r="C221" s="6"/>
      <c r="D221" s="6"/>
    </row>
    <row r="222" spans="2:4" x14ac:dyDescent="0.2">
      <c r="B222" s="6"/>
      <c r="C222" s="6"/>
      <c r="D222" s="6"/>
    </row>
    <row r="223" spans="2:4" x14ac:dyDescent="0.2">
      <c r="B223" s="6"/>
      <c r="C223" s="6"/>
      <c r="D223" s="6"/>
    </row>
    <row r="224" spans="2:4" x14ac:dyDescent="0.2">
      <c r="B224" s="6"/>
      <c r="C224" s="6"/>
      <c r="D224" s="6"/>
    </row>
    <row r="225" spans="2:4" x14ac:dyDescent="0.2">
      <c r="B225" s="6"/>
      <c r="C225" s="6"/>
      <c r="D225" s="6"/>
    </row>
    <row r="226" spans="2:4" x14ac:dyDescent="0.2">
      <c r="B226" s="6"/>
      <c r="C226" s="6"/>
      <c r="D226" s="6"/>
    </row>
    <row r="227" spans="2:4" x14ac:dyDescent="0.2">
      <c r="B227" s="6"/>
      <c r="C227" s="6"/>
      <c r="D227" s="6"/>
    </row>
    <row r="228" spans="2:4" x14ac:dyDescent="0.2">
      <c r="B228" s="6"/>
      <c r="C228" s="6"/>
      <c r="D228" s="6"/>
    </row>
    <row r="229" spans="2:4" x14ac:dyDescent="0.2">
      <c r="B229" s="6"/>
      <c r="C229" s="6"/>
      <c r="D229" s="6"/>
    </row>
    <row r="230" spans="2:4" x14ac:dyDescent="0.2">
      <c r="B230" s="6"/>
      <c r="C230" s="6"/>
      <c r="D230" s="6"/>
    </row>
    <row r="231" spans="2:4" x14ac:dyDescent="0.2">
      <c r="B231" s="6"/>
      <c r="C231" s="6"/>
      <c r="D231" s="6"/>
    </row>
    <row r="232" spans="2:4" x14ac:dyDescent="0.2">
      <c r="B232" s="6"/>
      <c r="C232" s="6"/>
      <c r="D232" s="6"/>
    </row>
    <row r="233" spans="2:4" x14ac:dyDescent="0.2">
      <c r="B233" s="6"/>
      <c r="C233" s="6"/>
      <c r="D233" s="6"/>
    </row>
    <row r="234" spans="2:4" x14ac:dyDescent="0.2">
      <c r="B234" s="6"/>
      <c r="C234" s="6"/>
      <c r="D234" s="6"/>
    </row>
    <row r="235" spans="2:4" x14ac:dyDescent="0.2">
      <c r="B235" s="6"/>
      <c r="C235" s="6"/>
      <c r="D235" s="6"/>
    </row>
    <row r="236" spans="2:4" x14ac:dyDescent="0.2">
      <c r="B236" s="6"/>
      <c r="C236" s="6"/>
      <c r="D236" s="6"/>
    </row>
    <row r="237" spans="2:4" x14ac:dyDescent="0.2">
      <c r="B237" s="6"/>
      <c r="C237" s="6"/>
      <c r="D237" s="6"/>
    </row>
    <row r="238" spans="2:4" x14ac:dyDescent="0.2">
      <c r="B238" s="6"/>
      <c r="C238" s="6"/>
      <c r="D238" s="6"/>
    </row>
    <row r="239" spans="2:4" x14ac:dyDescent="0.2">
      <c r="B239" s="6"/>
      <c r="C239" s="6"/>
      <c r="D239" s="6"/>
    </row>
    <row r="240" spans="2:4" x14ac:dyDescent="0.2">
      <c r="B240" s="6"/>
      <c r="C240" s="6"/>
      <c r="D240" s="6"/>
    </row>
    <row r="241" spans="2:4" x14ac:dyDescent="0.2">
      <c r="B241" s="6"/>
      <c r="C241" s="6"/>
      <c r="D241" s="6"/>
    </row>
    <row r="242" spans="2:4" x14ac:dyDescent="0.2">
      <c r="B242" s="6"/>
      <c r="C242" s="6"/>
      <c r="D242" s="6"/>
    </row>
    <row r="243" spans="2:4" x14ac:dyDescent="0.2">
      <c r="B243" s="6"/>
      <c r="C243" s="6"/>
      <c r="D243" s="6"/>
    </row>
    <row r="244" spans="2:4" x14ac:dyDescent="0.2">
      <c r="B244" s="6"/>
      <c r="C244" s="6"/>
      <c r="D244" s="6"/>
    </row>
    <row r="245" spans="2:4" x14ac:dyDescent="0.2">
      <c r="B245" s="6"/>
      <c r="C245" s="6"/>
      <c r="D245" s="6"/>
    </row>
    <row r="246" spans="2:4" x14ac:dyDescent="0.2">
      <c r="B246" s="6"/>
      <c r="C246" s="6"/>
      <c r="D246" s="6"/>
    </row>
    <row r="247" spans="2:4" x14ac:dyDescent="0.2">
      <c r="B247" s="6"/>
      <c r="C247" s="6"/>
      <c r="D247" s="6"/>
    </row>
    <row r="248" spans="2:4" x14ac:dyDescent="0.2">
      <c r="B248" s="6"/>
      <c r="C248" s="6"/>
      <c r="D248" s="6"/>
    </row>
    <row r="249" spans="2:4" x14ac:dyDescent="0.2">
      <c r="B249" s="6"/>
      <c r="C249" s="6"/>
      <c r="D249" s="6"/>
    </row>
    <row r="250" spans="2:4" x14ac:dyDescent="0.2">
      <c r="B250" s="6"/>
      <c r="C250" s="6"/>
      <c r="D250" s="6"/>
    </row>
    <row r="251" spans="2:4" x14ac:dyDescent="0.2">
      <c r="B251" s="6"/>
      <c r="C251" s="6"/>
      <c r="D251" s="6"/>
    </row>
    <row r="252" spans="2:4" x14ac:dyDescent="0.2">
      <c r="B252" s="6"/>
      <c r="C252" s="6"/>
      <c r="D252" s="6"/>
    </row>
    <row r="253" spans="2:4" x14ac:dyDescent="0.2">
      <c r="B253" s="6"/>
      <c r="C253" s="6"/>
      <c r="D253" s="6"/>
    </row>
    <row r="254" spans="2:4" x14ac:dyDescent="0.2">
      <c r="B254" s="6"/>
      <c r="C254" s="6"/>
      <c r="D254" s="6"/>
    </row>
    <row r="255" spans="2:4" x14ac:dyDescent="0.2">
      <c r="B255" s="6"/>
      <c r="C255" s="6"/>
      <c r="D255" s="6"/>
    </row>
    <row r="256" spans="2:4" x14ac:dyDescent="0.2">
      <c r="B256" s="6"/>
      <c r="C256" s="6"/>
      <c r="D256" s="6"/>
    </row>
    <row r="257" spans="2:4" x14ac:dyDescent="0.2">
      <c r="B257" s="6"/>
      <c r="C257" s="6"/>
      <c r="D257" s="6"/>
    </row>
    <row r="258" spans="2:4" x14ac:dyDescent="0.2">
      <c r="B258" s="6"/>
      <c r="C258" s="6"/>
      <c r="D258" s="6"/>
    </row>
    <row r="259" spans="2:4" x14ac:dyDescent="0.2">
      <c r="B259" s="6"/>
      <c r="C259" s="6"/>
      <c r="D259" s="6"/>
    </row>
    <row r="260" spans="2:4" x14ac:dyDescent="0.2">
      <c r="B260" s="6"/>
      <c r="C260" s="6"/>
      <c r="D260" s="6"/>
    </row>
    <row r="261" spans="2:4" x14ac:dyDescent="0.2">
      <c r="B261" s="6"/>
      <c r="C261" s="6"/>
      <c r="D261" s="6"/>
    </row>
    <row r="262" spans="2:4" x14ac:dyDescent="0.2">
      <c r="B262" s="6"/>
      <c r="C262" s="6"/>
      <c r="D262" s="6"/>
    </row>
    <row r="263" spans="2:4" x14ac:dyDescent="0.2">
      <c r="B263" s="6"/>
      <c r="C263" s="6"/>
      <c r="D263" s="6"/>
    </row>
    <row r="264" spans="2:4" x14ac:dyDescent="0.2">
      <c r="B264" s="6"/>
      <c r="C264" s="6"/>
      <c r="D264" s="6"/>
    </row>
    <row r="265" spans="2:4" x14ac:dyDescent="0.2">
      <c r="B265" s="6"/>
      <c r="C265" s="6"/>
      <c r="D265" s="6"/>
    </row>
    <row r="266" spans="2:4" x14ac:dyDescent="0.2">
      <c r="B266" s="6"/>
      <c r="C266" s="6"/>
      <c r="D266" s="6"/>
    </row>
    <row r="267" spans="2:4" x14ac:dyDescent="0.2">
      <c r="B267" s="6"/>
      <c r="C267" s="6"/>
      <c r="D267" s="6"/>
    </row>
    <row r="268" spans="2:4" x14ac:dyDescent="0.2">
      <c r="B268" s="6"/>
      <c r="C268" s="6"/>
      <c r="D268" s="6"/>
    </row>
    <row r="269" spans="2:4" x14ac:dyDescent="0.2">
      <c r="B269" s="6"/>
      <c r="C269" s="6"/>
      <c r="D269" s="6"/>
    </row>
    <row r="270" spans="2:4" x14ac:dyDescent="0.2">
      <c r="B270" s="6"/>
      <c r="C270" s="6"/>
      <c r="D270" s="6"/>
    </row>
    <row r="271" spans="2:4" x14ac:dyDescent="0.2">
      <c r="B271" s="6"/>
      <c r="C271" s="6"/>
      <c r="D271" s="6"/>
    </row>
    <row r="272" spans="2:4" x14ac:dyDescent="0.2">
      <c r="B272" s="6"/>
      <c r="C272" s="6"/>
      <c r="D272" s="6"/>
    </row>
    <row r="273" spans="2:4" x14ac:dyDescent="0.2">
      <c r="B273" s="6"/>
      <c r="C273" s="6"/>
      <c r="D273" s="6"/>
    </row>
    <row r="274" spans="2:4" x14ac:dyDescent="0.2">
      <c r="B274" s="6"/>
      <c r="C274" s="6"/>
      <c r="D274" s="6"/>
    </row>
    <row r="275" spans="2:4" x14ac:dyDescent="0.2">
      <c r="B275" s="6"/>
      <c r="C275" s="6"/>
      <c r="D275" s="6"/>
    </row>
    <row r="276" spans="2:4" x14ac:dyDescent="0.2">
      <c r="B276" s="6"/>
      <c r="C276" s="6"/>
      <c r="D276" s="6"/>
    </row>
    <row r="277" spans="2:4" x14ac:dyDescent="0.2">
      <c r="B277" s="6"/>
      <c r="C277" s="6"/>
      <c r="D277" s="6"/>
    </row>
    <row r="278" spans="2:4" x14ac:dyDescent="0.2">
      <c r="B278" s="6"/>
      <c r="C278" s="6"/>
      <c r="D278" s="6"/>
    </row>
    <row r="279" spans="2:4" x14ac:dyDescent="0.2">
      <c r="B279" s="6"/>
      <c r="C279" s="6"/>
      <c r="D279" s="6"/>
    </row>
    <row r="280" spans="2:4" x14ac:dyDescent="0.2">
      <c r="B280" s="6"/>
      <c r="C280" s="6"/>
      <c r="D280" s="6"/>
    </row>
    <row r="281" spans="2:4" x14ac:dyDescent="0.2">
      <c r="B281" s="6"/>
      <c r="C281" s="6"/>
      <c r="D281" s="6"/>
    </row>
    <row r="282" spans="2:4" x14ac:dyDescent="0.2">
      <c r="B282" s="6"/>
      <c r="C282" s="6"/>
      <c r="D282" s="6"/>
    </row>
    <row r="283" spans="2:4" x14ac:dyDescent="0.2">
      <c r="B283" s="6"/>
      <c r="C283" s="6"/>
      <c r="D283" s="6"/>
    </row>
    <row r="284" spans="2:4" x14ac:dyDescent="0.2">
      <c r="B284" s="6"/>
      <c r="C284" s="6"/>
      <c r="D284" s="6"/>
    </row>
    <row r="285" spans="2:4" x14ac:dyDescent="0.2">
      <c r="B285" s="6"/>
      <c r="C285" s="6"/>
      <c r="D285" s="6"/>
    </row>
    <row r="286" spans="2:4" x14ac:dyDescent="0.2">
      <c r="B286" s="6"/>
      <c r="C286" s="6"/>
      <c r="D286" s="6"/>
    </row>
    <row r="287" spans="2:4" x14ac:dyDescent="0.2">
      <c r="B287" s="6"/>
      <c r="C287" s="6"/>
      <c r="D287" s="6"/>
    </row>
    <row r="288" spans="2:4" x14ac:dyDescent="0.2">
      <c r="B288" s="6"/>
      <c r="C288" s="6"/>
      <c r="D288" s="6"/>
    </row>
    <row r="289" spans="2:4" x14ac:dyDescent="0.2">
      <c r="B289" s="6"/>
      <c r="C289" s="6"/>
      <c r="D289" s="6"/>
    </row>
    <row r="290" spans="2:4" x14ac:dyDescent="0.2">
      <c r="B290" s="6"/>
      <c r="C290" s="6"/>
      <c r="D290" s="6"/>
    </row>
    <row r="291" spans="2:4" x14ac:dyDescent="0.2">
      <c r="B291" s="6"/>
      <c r="C291" s="6"/>
      <c r="D291" s="6"/>
    </row>
    <row r="292" spans="2:4" x14ac:dyDescent="0.2">
      <c r="B292" s="6"/>
      <c r="C292" s="6"/>
      <c r="D292" s="6"/>
    </row>
    <row r="293" spans="2:4" x14ac:dyDescent="0.2">
      <c r="B293" s="6"/>
      <c r="C293" s="6"/>
      <c r="D293" s="6"/>
    </row>
    <row r="294" spans="2:4" x14ac:dyDescent="0.2">
      <c r="B294" s="6"/>
      <c r="C294" s="6"/>
      <c r="D294" s="6"/>
    </row>
    <row r="295" spans="2:4" x14ac:dyDescent="0.2">
      <c r="B295" s="6"/>
      <c r="C295" s="6"/>
      <c r="D295" s="6"/>
    </row>
    <row r="296" spans="2:4" x14ac:dyDescent="0.2">
      <c r="B296" s="6"/>
      <c r="C296" s="6"/>
      <c r="D296" s="6"/>
    </row>
    <row r="297" spans="2:4" x14ac:dyDescent="0.2">
      <c r="B297" s="6"/>
      <c r="C297" s="6"/>
      <c r="D297" s="6"/>
    </row>
    <row r="298" spans="2:4" x14ac:dyDescent="0.2">
      <c r="B298" s="6"/>
      <c r="C298" s="6"/>
      <c r="D298" s="6"/>
    </row>
    <row r="299" spans="2:4" x14ac:dyDescent="0.2">
      <c r="B299" s="6"/>
      <c r="C299" s="6"/>
      <c r="D299" s="6"/>
    </row>
    <row r="300" spans="2:4" x14ac:dyDescent="0.2">
      <c r="B300" s="6"/>
      <c r="C300" s="6"/>
      <c r="D300" s="6"/>
    </row>
    <row r="301" spans="2:4" x14ac:dyDescent="0.2">
      <c r="B301" s="6"/>
      <c r="C301" s="6"/>
      <c r="D301" s="6"/>
    </row>
    <row r="302" spans="2:4" x14ac:dyDescent="0.2">
      <c r="B302" s="6"/>
      <c r="C302" s="6"/>
      <c r="D302" s="6"/>
    </row>
    <row r="303" spans="2:4" x14ac:dyDescent="0.2">
      <c r="B303" s="6"/>
      <c r="C303" s="6"/>
      <c r="D303" s="6"/>
    </row>
    <row r="304" spans="2:4" x14ac:dyDescent="0.2">
      <c r="B304" s="6"/>
      <c r="C304" s="6"/>
      <c r="D304" s="6"/>
    </row>
    <row r="305" spans="2:4" x14ac:dyDescent="0.2">
      <c r="B305" s="6"/>
      <c r="C305" s="6"/>
      <c r="D305" s="6"/>
    </row>
    <row r="306" spans="2:4" x14ac:dyDescent="0.2">
      <c r="B306" s="6"/>
      <c r="C306" s="6"/>
      <c r="D306" s="6"/>
    </row>
    <row r="307" spans="2:4" x14ac:dyDescent="0.2">
      <c r="B307" s="6"/>
      <c r="C307" s="6"/>
      <c r="D307" s="6"/>
    </row>
    <row r="308" spans="2:4" x14ac:dyDescent="0.2">
      <c r="B308" s="6"/>
      <c r="C308" s="6"/>
      <c r="D308" s="6"/>
    </row>
    <row r="309" spans="2:4" x14ac:dyDescent="0.2">
      <c r="B309" s="6"/>
      <c r="C309" s="6"/>
      <c r="D309" s="6"/>
    </row>
    <row r="310" spans="2:4" x14ac:dyDescent="0.2">
      <c r="B310" s="6"/>
      <c r="C310" s="6"/>
      <c r="D310" s="6"/>
    </row>
    <row r="311" spans="2:4" x14ac:dyDescent="0.2">
      <c r="B311" s="6"/>
      <c r="C311" s="6"/>
      <c r="D311" s="6"/>
    </row>
    <row r="312" spans="2:4" x14ac:dyDescent="0.2">
      <c r="B312" s="6"/>
      <c r="C312" s="6"/>
      <c r="D312" s="6"/>
    </row>
    <row r="313" spans="2:4" x14ac:dyDescent="0.2">
      <c r="B313" s="6"/>
      <c r="C313" s="6"/>
      <c r="D313" s="6"/>
    </row>
    <row r="314" spans="2:4" x14ac:dyDescent="0.2">
      <c r="B314" s="6"/>
      <c r="C314" s="6"/>
      <c r="D314" s="6"/>
    </row>
    <row r="315" spans="2:4" x14ac:dyDescent="0.2">
      <c r="B315" s="6"/>
      <c r="C315" s="6"/>
      <c r="D315" s="6"/>
    </row>
    <row r="316" spans="2:4" x14ac:dyDescent="0.2">
      <c r="B316" s="6"/>
      <c r="C316" s="6"/>
      <c r="D316" s="6"/>
    </row>
    <row r="317" spans="2:4" x14ac:dyDescent="0.2">
      <c r="B317" s="6"/>
      <c r="C317" s="6"/>
      <c r="D317" s="6"/>
    </row>
    <row r="318" spans="2:4" x14ac:dyDescent="0.2">
      <c r="B318" s="6"/>
      <c r="C318" s="6"/>
      <c r="D318" s="6"/>
    </row>
    <row r="319" spans="2:4" x14ac:dyDescent="0.2">
      <c r="B319" s="6"/>
      <c r="C319" s="6"/>
      <c r="D319" s="6"/>
    </row>
    <row r="320" spans="2:4" x14ac:dyDescent="0.2">
      <c r="B320" s="6"/>
      <c r="C320" s="6"/>
      <c r="D320" s="6"/>
    </row>
    <row r="321" spans="2:4" x14ac:dyDescent="0.2">
      <c r="B321" s="6"/>
      <c r="C321" s="6"/>
      <c r="D321" s="6"/>
    </row>
    <row r="322" spans="2:4" x14ac:dyDescent="0.2">
      <c r="B322" s="6"/>
      <c r="C322" s="6"/>
      <c r="D322" s="6"/>
    </row>
    <row r="323" spans="2:4" x14ac:dyDescent="0.2">
      <c r="B323" s="6"/>
      <c r="C323" s="6"/>
      <c r="D323" s="6"/>
    </row>
    <row r="324" spans="2:4" x14ac:dyDescent="0.2">
      <c r="B324" s="6"/>
      <c r="C324" s="6"/>
      <c r="D324" s="6"/>
    </row>
    <row r="325" spans="2:4" x14ac:dyDescent="0.2">
      <c r="B325" s="6"/>
      <c r="C325" s="6"/>
      <c r="D325" s="6"/>
    </row>
    <row r="326" spans="2:4" x14ac:dyDescent="0.2">
      <c r="B326" s="6"/>
      <c r="C326" s="6"/>
      <c r="D326" s="6"/>
    </row>
    <row r="327" spans="2:4" x14ac:dyDescent="0.2">
      <c r="B327" s="6"/>
      <c r="C327" s="6"/>
      <c r="D327" s="6"/>
    </row>
    <row r="328" spans="2:4" x14ac:dyDescent="0.2">
      <c r="B328" s="6"/>
      <c r="C328" s="6"/>
      <c r="D328" s="6"/>
    </row>
    <row r="329" spans="2:4" x14ac:dyDescent="0.2">
      <c r="B329" s="6"/>
      <c r="C329" s="6"/>
      <c r="D329" s="6"/>
    </row>
    <row r="330" spans="2:4" x14ac:dyDescent="0.2">
      <c r="B330" s="6"/>
      <c r="C330" s="6"/>
      <c r="D330" s="6"/>
    </row>
    <row r="331" spans="2:4" x14ac:dyDescent="0.2">
      <c r="B331" s="6"/>
      <c r="C331" s="6"/>
      <c r="D331" s="6"/>
    </row>
    <row r="332" spans="2:4" x14ac:dyDescent="0.2">
      <c r="B332" s="6"/>
      <c r="C332" s="6"/>
      <c r="D332" s="6"/>
    </row>
    <row r="333" spans="2:4" x14ac:dyDescent="0.2">
      <c r="B333" s="6"/>
      <c r="C333" s="6"/>
      <c r="D333" s="6"/>
    </row>
    <row r="334" spans="2:4" x14ac:dyDescent="0.2">
      <c r="B334" s="6"/>
      <c r="C334" s="6"/>
      <c r="D334" s="6"/>
    </row>
    <row r="335" spans="2:4" x14ac:dyDescent="0.2">
      <c r="B335" s="6"/>
      <c r="C335" s="6"/>
      <c r="D335" s="6"/>
    </row>
    <row r="336" spans="2:4" x14ac:dyDescent="0.2">
      <c r="B336" s="6"/>
      <c r="C336" s="6"/>
      <c r="D336" s="6"/>
    </row>
    <row r="337" spans="2:4" x14ac:dyDescent="0.2">
      <c r="B337" s="6"/>
      <c r="C337" s="6"/>
      <c r="D337" s="6"/>
    </row>
    <row r="338" spans="2:4" x14ac:dyDescent="0.2">
      <c r="B338" s="6"/>
      <c r="C338" s="6"/>
      <c r="D338" s="6"/>
    </row>
    <row r="339" spans="2:4" x14ac:dyDescent="0.2">
      <c r="B339" s="6"/>
      <c r="C339" s="6"/>
      <c r="D339" s="6"/>
    </row>
    <row r="340" spans="2:4" x14ac:dyDescent="0.2">
      <c r="B340" s="6"/>
      <c r="C340" s="6"/>
      <c r="D340" s="6"/>
    </row>
    <row r="341" spans="2:4" x14ac:dyDescent="0.2">
      <c r="B341" s="6"/>
      <c r="C341" s="6"/>
      <c r="D341" s="6"/>
    </row>
    <row r="342" spans="2:4" x14ac:dyDescent="0.2">
      <c r="B342" s="6"/>
      <c r="C342" s="6"/>
      <c r="D342" s="6"/>
    </row>
    <row r="343" spans="2:4" x14ac:dyDescent="0.2">
      <c r="B343" s="6"/>
      <c r="C343" s="6"/>
      <c r="D343" s="6"/>
    </row>
    <row r="344" spans="2:4" x14ac:dyDescent="0.2">
      <c r="B344" s="6"/>
      <c r="C344" s="6"/>
      <c r="D344" s="6"/>
    </row>
    <row r="345" spans="2:4" x14ac:dyDescent="0.2">
      <c r="B345" s="6"/>
      <c r="C345" s="6"/>
      <c r="D345" s="6"/>
    </row>
    <row r="346" spans="2:4" x14ac:dyDescent="0.2">
      <c r="B346" s="6"/>
      <c r="C346" s="6"/>
      <c r="D346" s="6"/>
    </row>
    <row r="347" spans="2:4" x14ac:dyDescent="0.2">
      <c r="B347" s="6"/>
      <c r="C347" s="6"/>
      <c r="D347" s="6"/>
    </row>
    <row r="348" spans="2:4" x14ac:dyDescent="0.2">
      <c r="B348" s="6"/>
      <c r="C348" s="6"/>
      <c r="D348" s="6"/>
    </row>
    <row r="349" spans="2:4" x14ac:dyDescent="0.2">
      <c r="B349" s="6"/>
      <c r="C349" s="6"/>
      <c r="D349" s="6"/>
    </row>
    <row r="350" spans="2:4" x14ac:dyDescent="0.2">
      <c r="B350" s="6"/>
      <c r="C350" s="6"/>
      <c r="D350" s="6"/>
    </row>
    <row r="351" spans="2:4" x14ac:dyDescent="0.2">
      <c r="B351" s="6"/>
      <c r="C351" s="6"/>
      <c r="D351" s="6"/>
    </row>
    <row r="352" spans="2:4" x14ac:dyDescent="0.2">
      <c r="B352" s="6"/>
      <c r="C352" s="6"/>
      <c r="D352" s="6"/>
    </row>
    <row r="353" spans="2:4" x14ac:dyDescent="0.2">
      <c r="B353" s="6"/>
      <c r="C353" s="6"/>
      <c r="D353" s="6"/>
    </row>
    <row r="354" spans="2:4" x14ac:dyDescent="0.2">
      <c r="B354" s="6"/>
      <c r="C354" s="6"/>
      <c r="D354" s="6"/>
    </row>
    <row r="355" spans="2:4" x14ac:dyDescent="0.2">
      <c r="B355" s="6"/>
      <c r="C355" s="6"/>
      <c r="D355" s="6"/>
    </row>
    <row r="356" spans="2:4" x14ac:dyDescent="0.2">
      <c r="B356" s="6"/>
      <c r="C356" s="6"/>
      <c r="D356" s="6"/>
    </row>
    <row r="357" spans="2:4" x14ac:dyDescent="0.2">
      <c r="B357" s="6"/>
      <c r="C357" s="6"/>
      <c r="D357" s="6"/>
    </row>
    <row r="358" spans="2:4" x14ac:dyDescent="0.2">
      <c r="B358" s="6"/>
      <c r="C358" s="6"/>
      <c r="D358" s="6"/>
    </row>
    <row r="359" spans="2:4" x14ac:dyDescent="0.2">
      <c r="B359" s="6"/>
      <c r="C359" s="6"/>
      <c r="D359" s="6"/>
    </row>
    <row r="360" spans="2:4" x14ac:dyDescent="0.2">
      <c r="B360" s="6"/>
      <c r="C360" s="6"/>
      <c r="D360" s="6"/>
    </row>
    <row r="361" spans="2:4" x14ac:dyDescent="0.2">
      <c r="B361" s="6"/>
      <c r="C361" s="6"/>
      <c r="D361" s="6"/>
    </row>
    <row r="362" spans="2:4" x14ac:dyDescent="0.2">
      <c r="B362" s="6"/>
      <c r="C362" s="6"/>
      <c r="D362" s="6"/>
    </row>
    <row r="363" spans="2:4" x14ac:dyDescent="0.2">
      <c r="B363" s="6"/>
      <c r="C363" s="6"/>
      <c r="D363" s="6"/>
    </row>
    <row r="364" spans="2:4" x14ac:dyDescent="0.2">
      <c r="B364" s="6"/>
      <c r="C364" s="6"/>
      <c r="D364" s="6"/>
    </row>
    <row r="365" spans="2:4" x14ac:dyDescent="0.2">
      <c r="B365" s="6"/>
      <c r="C365" s="6"/>
      <c r="D365" s="6"/>
    </row>
    <row r="366" spans="2:4" x14ac:dyDescent="0.2">
      <c r="B366" s="6"/>
      <c r="C366" s="6"/>
      <c r="D366" s="6"/>
    </row>
    <row r="367" spans="2:4" x14ac:dyDescent="0.2">
      <c r="B367" s="6"/>
      <c r="C367" s="6"/>
      <c r="D367" s="6"/>
    </row>
    <row r="368" spans="2:4" x14ac:dyDescent="0.2">
      <c r="B368" s="6"/>
      <c r="C368" s="6"/>
      <c r="D368" s="6"/>
    </row>
    <row r="369" spans="2:4" x14ac:dyDescent="0.2">
      <c r="B369" s="6"/>
      <c r="C369" s="6"/>
      <c r="D369" s="6"/>
    </row>
    <row r="370" spans="2:4" x14ac:dyDescent="0.2">
      <c r="B370" s="6"/>
      <c r="C370" s="6"/>
      <c r="D370" s="6"/>
    </row>
    <row r="371" spans="2:4" x14ac:dyDescent="0.2">
      <c r="B371" s="6"/>
      <c r="C371" s="6"/>
      <c r="D371" s="6"/>
    </row>
    <row r="372" spans="2:4" x14ac:dyDescent="0.2">
      <c r="B372" s="6"/>
      <c r="C372" s="6"/>
      <c r="D372" s="6"/>
    </row>
    <row r="373" spans="2:4" x14ac:dyDescent="0.2">
      <c r="B373" s="6"/>
      <c r="C373" s="6"/>
      <c r="D373" s="6"/>
    </row>
    <row r="374" spans="2:4" x14ac:dyDescent="0.2">
      <c r="B374" s="6"/>
      <c r="C374" s="6"/>
      <c r="D374" s="6"/>
    </row>
    <row r="375" spans="2:4" x14ac:dyDescent="0.2">
      <c r="B375" s="6"/>
      <c r="C375" s="6"/>
      <c r="D375" s="6"/>
    </row>
    <row r="376" spans="2:4" x14ac:dyDescent="0.2">
      <c r="B376" s="6"/>
      <c r="C376" s="6"/>
      <c r="D376" s="6"/>
    </row>
    <row r="377" spans="2:4" x14ac:dyDescent="0.2">
      <c r="B377" s="6"/>
      <c r="C377" s="6"/>
      <c r="D377" s="6"/>
    </row>
    <row r="378" spans="2:4" x14ac:dyDescent="0.2">
      <c r="B378" s="6"/>
      <c r="C378" s="6"/>
      <c r="D378" s="6"/>
    </row>
    <row r="379" spans="2:4" x14ac:dyDescent="0.2">
      <c r="B379" s="6"/>
      <c r="C379" s="6"/>
      <c r="D379" s="6"/>
    </row>
    <row r="380" spans="2:4" x14ac:dyDescent="0.2">
      <c r="B380" s="6"/>
      <c r="C380" s="6"/>
      <c r="D380" s="6"/>
    </row>
    <row r="381" spans="2:4" x14ac:dyDescent="0.2">
      <c r="B381" s="6"/>
      <c r="C381" s="6"/>
      <c r="D381" s="6"/>
    </row>
    <row r="382" spans="2:4" x14ac:dyDescent="0.2">
      <c r="B382" s="6"/>
      <c r="C382" s="6"/>
      <c r="D382" s="6"/>
    </row>
    <row r="383" spans="2:4" x14ac:dyDescent="0.2">
      <c r="B383" s="6"/>
      <c r="C383" s="6"/>
      <c r="D383" s="6"/>
    </row>
    <row r="384" spans="2:4" x14ac:dyDescent="0.2">
      <c r="B384" s="6"/>
      <c r="C384" s="6"/>
      <c r="D384" s="6"/>
    </row>
    <row r="385" spans="2:4" x14ac:dyDescent="0.2">
      <c r="B385" s="6"/>
      <c r="C385" s="6"/>
      <c r="D385" s="6"/>
    </row>
    <row r="386" spans="2:4" x14ac:dyDescent="0.2">
      <c r="B386" s="6"/>
      <c r="C386" s="6"/>
      <c r="D386" s="6"/>
    </row>
    <row r="387" spans="2:4" x14ac:dyDescent="0.2">
      <c r="B387" s="6"/>
      <c r="C387" s="6"/>
      <c r="D387" s="6"/>
    </row>
    <row r="388" spans="2:4" x14ac:dyDescent="0.2">
      <c r="B388" s="6"/>
      <c r="C388" s="6"/>
      <c r="D388" s="6"/>
    </row>
    <row r="389" spans="2:4" x14ac:dyDescent="0.2">
      <c r="B389" s="6"/>
      <c r="C389" s="6"/>
      <c r="D389" s="6"/>
    </row>
    <row r="390" spans="2:4" x14ac:dyDescent="0.2">
      <c r="B390" s="6"/>
      <c r="C390" s="6"/>
      <c r="D390" s="6"/>
    </row>
    <row r="391" spans="2:4" x14ac:dyDescent="0.2">
      <c r="B391" s="6"/>
      <c r="C391" s="6"/>
      <c r="D391" s="6"/>
    </row>
    <row r="392" spans="2:4" x14ac:dyDescent="0.2">
      <c r="B392" s="6"/>
      <c r="C392" s="6"/>
      <c r="D392" s="6"/>
    </row>
    <row r="393" spans="2:4" x14ac:dyDescent="0.2">
      <c r="B393" s="6"/>
      <c r="C393" s="6"/>
      <c r="D393" s="6"/>
    </row>
    <row r="394" spans="2:4" x14ac:dyDescent="0.2">
      <c r="B394" s="6"/>
      <c r="C394" s="6"/>
      <c r="D394" s="6"/>
    </row>
    <row r="395" spans="2:4" x14ac:dyDescent="0.2">
      <c r="B395" s="6"/>
      <c r="C395" s="6"/>
      <c r="D395" s="6"/>
    </row>
    <row r="396" spans="2:4" x14ac:dyDescent="0.2">
      <c r="B396" s="6"/>
      <c r="C396" s="6"/>
      <c r="D396" s="6"/>
    </row>
    <row r="397" spans="2:4" x14ac:dyDescent="0.2">
      <c r="B397" s="6"/>
      <c r="C397" s="6"/>
      <c r="D397" s="6"/>
    </row>
    <row r="398" spans="2:4" x14ac:dyDescent="0.2">
      <c r="B398" s="6"/>
      <c r="C398" s="6"/>
      <c r="D398" s="6"/>
    </row>
    <row r="399" spans="2:4" x14ac:dyDescent="0.2">
      <c r="B399" s="6"/>
      <c r="C399" s="6"/>
      <c r="D399" s="6"/>
    </row>
    <row r="400" spans="2:4" x14ac:dyDescent="0.2">
      <c r="B400" s="6"/>
      <c r="C400" s="6"/>
      <c r="D400" s="6"/>
    </row>
    <row r="401" spans="2:4" x14ac:dyDescent="0.2">
      <c r="B401" s="6"/>
      <c r="C401" s="6"/>
      <c r="D401" s="6"/>
    </row>
    <row r="402" spans="2:4" x14ac:dyDescent="0.2">
      <c r="B402" s="6"/>
      <c r="C402" s="6"/>
      <c r="D402" s="6"/>
    </row>
    <row r="403" spans="2:4" x14ac:dyDescent="0.2">
      <c r="B403" s="6"/>
      <c r="C403" s="6"/>
      <c r="D403" s="6"/>
    </row>
    <row r="404" spans="2:4" x14ac:dyDescent="0.2">
      <c r="B404" s="6"/>
      <c r="C404" s="6"/>
      <c r="D404" s="6"/>
    </row>
    <row r="405" spans="2:4" x14ac:dyDescent="0.2">
      <c r="B405" s="6"/>
      <c r="C405" s="6"/>
      <c r="D405" s="6"/>
    </row>
    <row r="406" spans="2:4" x14ac:dyDescent="0.2">
      <c r="B406" s="6"/>
      <c r="C406" s="6"/>
      <c r="D406" s="6"/>
    </row>
    <row r="407" spans="2:4" x14ac:dyDescent="0.2">
      <c r="B407" s="6"/>
      <c r="C407" s="6"/>
      <c r="D407" s="6"/>
    </row>
    <row r="408" spans="2:4" x14ac:dyDescent="0.2">
      <c r="B408" s="6"/>
      <c r="C408" s="6"/>
      <c r="D408" s="6"/>
    </row>
    <row r="409" spans="2:4" x14ac:dyDescent="0.2">
      <c r="B409" s="6"/>
      <c r="C409" s="6"/>
      <c r="D409" s="6"/>
    </row>
    <row r="410" spans="2:4" x14ac:dyDescent="0.2">
      <c r="B410" s="6"/>
      <c r="C410" s="6"/>
      <c r="D410" s="6"/>
    </row>
    <row r="411" spans="2:4" x14ac:dyDescent="0.2">
      <c r="B411" s="6"/>
      <c r="C411" s="6"/>
      <c r="D411" s="6"/>
    </row>
    <row r="412" spans="2:4" x14ac:dyDescent="0.2">
      <c r="B412" s="6"/>
      <c r="C412" s="6"/>
      <c r="D412" s="6"/>
    </row>
    <row r="413" spans="2:4" x14ac:dyDescent="0.2">
      <c r="B413" s="6"/>
      <c r="C413" s="6"/>
      <c r="D413" s="6"/>
    </row>
    <row r="414" spans="2:4" x14ac:dyDescent="0.2">
      <c r="B414" s="6"/>
      <c r="C414" s="6"/>
      <c r="D414" s="6"/>
    </row>
    <row r="415" spans="2:4" x14ac:dyDescent="0.2">
      <c r="B415" s="6"/>
      <c r="C415" s="6"/>
      <c r="D415" s="6"/>
    </row>
    <row r="416" spans="2:4" x14ac:dyDescent="0.2">
      <c r="B416" s="6"/>
      <c r="C416" s="6"/>
      <c r="D416" s="6"/>
    </row>
    <row r="417" spans="2:4" x14ac:dyDescent="0.2">
      <c r="B417" s="6"/>
      <c r="C417" s="6"/>
      <c r="D417" s="6"/>
    </row>
    <row r="418" spans="2:4" x14ac:dyDescent="0.2">
      <c r="B418" s="6"/>
      <c r="C418" s="6"/>
      <c r="D418" s="6"/>
    </row>
    <row r="419" spans="2:4" x14ac:dyDescent="0.2">
      <c r="B419" s="6"/>
      <c r="C419" s="6"/>
      <c r="D419" s="6"/>
    </row>
    <row r="420" spans="2:4" x14ac:dyDescent="0.2">
      <c r="B420" s="6"/>
      <c r="C420" s="6"/>
      <c r="D420" s="6"/>
    </row>
    <row r="421" spans="2:4" x14ac:dyDescent="0.2">
      <c r="B421" s="6"/>
      <c r="C421" s="6"/>
      <c r="D421" s="6"/>
    </row>
    <row r="422" spans="2:4" x14ac:dyDescent="0.2">
      <c r="B422" s="6"/>
      <c r="C422" s="6"/>
      <c r="D422" s="6"/>
    </row>
    <row r="423" spans="2:4" x14ac:dyDescent="0.2">
      <c r="B423" s="6"/>
      <c r="C423" s="6"/>
      <c r="D423" s="6"/>
    </row>
    <row r="424" spans="2:4" x14ac:dyDescent="0.2">
      <c r="B424" s="6"/>
      <c r="C424" s="6"/>
      <c r="D424" s="6"/>
    </row>
    <row r="425" spans="2:4" x14ac:dyDescent="0.2">
      <c r="B425" s="6"/>
      <c r="C425" s="6"/>
      <c r="D425" s="6"/>
    </row>
    <row r="426" spans="2:4" x14ac:dyDescent="0.2">
      <c r="B426" s="6"/>
      <c r="C426" s="6"/>
      <c r="D426" s="6"/>
    </row>
    <row r="427" spans="2:4" x14ac:dyDescent="0.2">
      <c r="B427" s="6"/>
      <c r="C427" s="6"/>
      <c r="D427" s="6"/>
    </row>
    <row r="428" spans="2:4" x14ac:dyDescent="0.2">
      <c r="B428" s="6"/>
      <c r="C428" s="6"/>
      <c r="D428" s="6"/>
    </row>
    <row r="429" spans="2:4" x14ac:dyDescent="0.2">
      <c r="B429" s="6"/>
      <c r="C429" s="6"/>
      <c r="D429" s="6"/>
    </row>
    <row r="430" spans="2:4" x14ac:dyDescent="0.2">
      <c r="B430" s="6"/>
      <c r="C430" s="6"/>
      <c r="D430" s="6"/>
    </row>
    <row r="431" spans="2:4" x14ac:dyDescent="0.2">
      <c r="B431" s="6"/>
      <c r="C431" s="6"/>
      <c r="D431" s="6"/>
    </row>
    <row r="432" spans="2:4" x14ac:dyDescent="0.2">
      <c r="B432" s="6"/>
      <c r="C432" s="6"/>
      <c r="D432" s="6"/>
    </row>
    <row r="433" spans="2:4" x14ac:dyDescent="0.2">
      <c r="B433" s="6"/>
      <c r="C433" s="6"/>
      <c r="D433" s="6"/>
    </row>
    <row r="434" spans="2:4" x14ac:dyDescent="0.2">
      <c r="B434" s="6"/>
      <c r="C434" s="6"/>
      <c r="D434" s="6"/>
    </row>
    <row r="435" spans="2:4" x14ac:dyDescent="0.2">
      <c r="B435" s="6"/>
      <c r="C435" s="6"/>
      <c r="D435" s="6"/>
    </row>
    <row r="436" spans="2:4" x14ac:dyDescent="0.2">
      <c r="B436" s="6"/>
      <c r="C436" s="6"/>
      <c r="D436" s="6"/>
    </row>
    <row r="437" spans="2:4" x14ac:dyDescent="0.2">
      <c r="B437" s="6"/>
      <c r="C437" s="6"/>
      <c r="D437" s="6"/>
    </row>
    <row r="438" spans="2:4" x14ac:dyDescent="0.2">
      <c r="B438" s="6"/>
      <c r="C438" s="6"/>
      <c r="D438" s="6"/>
    </row>
    <row r="439" spans="2:4" x14ac:dyDescent="0.2">
      <c r="B439" s="6"/>
      <c r="C439" s="6"/>
      <c r="D439" s="6"/>
    </row>
    <row r="440" spans="2:4" x14ac:dyDescent="0.2">
      <c r="B440" s="6"/>
      <c r="C440" s="6"/>
      <c r="D440" s="6"/>
    </row>
    <row r="441" spans="2:4" x14ac:dyDescent="0.2">
      <c r="B441" s="6"/>
      <c r="C441" s="6"/>
      <c r="D441" s="6"/>
    </row>
    <row r="442" spans="2:4" x14ac:dyDescent="0.2">
      <c r="B442" s="6"/>
      <c r="C442" s="6"/>
      <c r="D442" s="6"/>
    </row>
    <row r="443" spans="2:4" x14ac:dyDescent="0.2">
      <c r="B443" s="6"/>
      <c r="C443" s="6"/>
      <c r="D443" s="6"/>
    </row>
    <row r="444" spans="2:4" x14ac:dyDescent="0.2">
      <c r="B444" s="6"/>
      <c r="C444" s="6"/>
      <c r="D444" s="6"/>
    </row>
    <row r="445" spans="2:4" x14ac:dyDescent="0.2">
      <c r="B445" s="6"/>
      <c r="C445" s="6"/>
      <c r="D445" s="6"/>
    </row>
    <row r="446" spans="2:4" x14ac:dyDescent="0.2">
      <c r="B446" s="6"/>
      <c r="C446" s="6"/>
      <c r="D446" s="6"/>
    </row>
    <row r="447" spans="2:4" x14ac:dyDescent="0.2">
      <c r="B447" s="6"/>
      <c r="C447" s="6"/>
      <c r="D447" s="6"/>
    </row>
    <row r="448" spans="2:4" x14ac:dyDescent="0.2">
      <c r="B448" s="6"/>
      <c r="C448" s="6"/>
      <c r="D448" s="6"/>
    </row>
    <row r="449" spans="2:4" x14ac:dyDescent="0.2">
      <c r="B449" s="6"/>
      <c r="C449" s="6"/>
      <c r="D449" s="6"/>
    </row>
    <row r="450" spans="2:4" x14ac:dyDescent="0.2">
      <c r="B450" s="6"/>
      <c r="C450" s="6"/>
      <c r="D450" s="6"/>
    </row>
    <row r="451" spans="2:4" x14ac:dyDescent="0.2">
      <c r="B451" s="6"/>
      <c r="C451" s="6"/>
      <c r="D451" s="6"/>
    </row>
    <row r="452" spans="2:4" x14ac:dyDescent="0.2">
      <c r="B452" s="6"/>
      <c r="C452" s="6"/>
      <c r="D452" s="6"/>
    </row>
    <row r="453" spans="2:4" x14ac:dyDescent="0.2">
      <c r="B453" s="6"/>
      <c r="C453" s="6"/>
      <c r="D453" s="6"/>
    </row>
    <row r="454" spans="2:4" x14ac:dyDescent="0.2">
      <c r="B454" s="6"/>
      <c r="C454" s="6"/>
      <c r="D454" s="6"/>
    </row>
    <row r="455" spans="2:4" x14ac:dyDescent="0.2">
      <c r="B455" s="6"/>
      <c r="C455" s="6"/>
      <c r="D455" s="6"/>
    </row>
    <row r="456" spans="2:4" x14ac:dyDescent="0.2">
      <c r="B456" s="6"/>
      <c r="C456" s="6"/>
      <c r="D456" s="6"/>
    </row>
    <row r="457" spans="2:4" x14ac:dyDescent="0.2">
      <c r="B457" s="6"/>
      <c r="C457" s="6"/>
      <c r="D457" s="6"/>
    </row>
    <row r="458" spans="2:4" x14ac:dyDescent="0.2">
      <c r="B458" s="6"/>
      <c r="C458" s="6"/>
      <c r="D458" s="6"/>
    </row>
    <row r="459" spans="2:4" x14ac:dyDescent="0.2">
      <c r="B459" s="6"/>
      <c r="C459" s="6"/>
      <c r="D459" s="6"/>
    </row>
    <row r="460" spans="2:4" x14ac:dyDescent="0.2">
      <c r="B460" s="6"/>
      <c r="C460" s="6"/>
      <c r="D460" s="6"/>
    </row>
    <row r="461" spans="2:4" x14ac:dyDescent="0.2">
      <c r="B461" s="6"/>
      <c r="C461" s="6"/>
      <c r="D461" s="6"/>
    </row>
    <row r="462" spans="2:4" x14ac:dyDescent="0.2">
      <c r="B462" s="6"/>
      <c r="C462" s="6"/>
      <c r="D462" s="6"/>
    </row>
    <row r="463" spans="2:4" x14ac:dyDescent="0.2">
      <c r="B463" s="6"/>
      <c r="C463" s="6"/>
      <c r="D463" s="6"/>
    </row>
    <row r="464" spans="2:4" x14ac:dyDescent="0.2">
      <c r="B464" s="6"/>
      <c r="C464" s="6"/>
      <c r="D464" s="6"/>
    </row>
    <row r="465" spans="2:4" x14ac:dyDescent="0.2">
      <c r="B465" s="6"/>
      <c r="C465" s="6"/>
      <c r="D465" s="6"/>
    </row>
    <row r="466" spans="2:4" x14ac:dyDescent="0.2">
      <c r="B466" s="6"/>
      <c r="C466" s="6"/>
      <c r="D466" s="6"/>
    </row>
    <row r="467" spans="2:4" x14ac:dyDescent="0.2">
      <c r="B467" s="6"/>
      <c r="C467" s="6"/>
      <c r="D467" s="6"/>
    </row>
    <row r="468" spans="2:4" x14ac:dyDescent="0.2">
      <c r="B468" s="6"/>
      <c r="C468" s="6"/>
      <c r="D468" s="6"/>
    </row>
    <row r="469" spans="2:4" x14ac:dyDescent="0.2">
      <c r="B469" s="6"/>
      <c r="C469" s="6"/>
      <c r="D469" s="6"/>
    </row>
    <row r="470" spans="2:4" x14ac:dyDescent="0.2">
      <c r="B470" s="6"/>
      <c r="C470" s="6"/>
      <c r="D470" s="6"/>
    </row>
    <row r="471" spans="2:4" x14ac:dyDescent="0.2">
      <c r="B471" s="6"/>
      <c r="C471" s="6"/>
      <c r="D471" s="6"/>
    </row>
    <row r="472" spans="2:4" x14ac:dyDescent="0.2">
      <c r="B472" s="6"/>
      <c r="C472" s="6"/>
      <c r="D472" s="6"/>
    </row>
    <row r="473" spans="2:4" x14ac:dyDescent="0.2">
      <c r="B473" s="6"/>
      <c r="C473" s="6"/>
      <c r="D473" s="6"/>
    </row>
    <row r="474" spans="2:4" x14ac:dyDescent="0.2">
      <c r="B474" s="6"/>
      <c r="C474" s="6"/>
      <c r="D474" s="6"/>
    </row>
    <row r="475" spans="2:4" x14ac:dyDescent="0.2">
      <c r="B475" s="6"/>
      <c r="C475" s="6"/>
      <c r="D475" s="6"/>
    </row>
    <row r="476" spans="2:4" x14ac:dyDescent="0.2">
      <c r="B476" s="6"/>
      <c r="C476" s="6"/>
      <c r="D476" s="6"/>
    </row>
    <row r="477" spans="2:4" x14ac:dyDescent="0.2">
      <c r="B477" s="6"/>
      <c r="C477" s="6"/>
      <c r="D477" s="6"/>
    </row>
    <row r="478" spans="2:4" x14ac:dyDescent="0.2">
      <c r="B478" s="6"/>
      <c r="C478" s="6"/>
      <c r="D478" s="6"/>
    </row>
    <row r="479" spans="2:4" x14ac:dyDescent="0.2">
      <c r="B479" s="6"/>
      <c r="C479" s="6"/>
      <c r="D479" s="6"/>
    </row>
    <row r="480" spans="2:4" x14ac:dyDescent="0.2">
      <c r="B480" s="6"/>
      <c r="C480" s="6"/>
      <c r="D480" s="6"/>
    </row>
    <row r="481" spans="2:4" x14ac:dyDescent="0.2">
      <c r="B481" s="6"/>
      <c r="C481" s="6"/>
      <c r="D481" s="6"/>
    </row>
    <row r="482" spans="2:4" x14ac:dyDescent="0.2">
      <c r="B482" s="6"/>
      <c r="C482" s="6"/>
      <c r="D482" s="6"/>
    </row>
    <row r="483" spans="2:4" x14ac:dyDescent="0.2">
      <c r="B483" s="6"/>
      <c r="C483" s="6"/>
      <c r="D483" s="6"/>
    </row>
  </sheetData>
  <sheetProtection sheet="1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DD8-F6C9-4A6A-BDF6-2D416593A5DF}">
  <dimension ref="A1:AF51"/>
  <sheetViews>
    <sheetView showGridLines="0" showZeros="0" workbookViewId="0">
      <selection activeCell="B2" sqref="B2:D5"/>
    </sheetView>
  </sheetViews>
  <sheetFormatPr defaultColWidth="8.88671875" defaultRowHeight="11.4" x14ac:dyDescent="0.2"/>
  <cols>
    <col min="1" max="1" width="9" style="3" bestFit="1" customWidth="1"/>
    <col min="2" max="2" width="44" style="3" customWidth="1"/>
    <col min="3" max="3" width="12.6640625" style="3" bestFit="1" customWidth="1"/>
    <col min="4" max="4" width="17" style="3" bestFit="1" customWidth="1"/>
    <col min="5" max="5" width="18.109375" style="3" bestFit="1" customWidth="1"/>
    <col min="6" max="6" width="7.6640625" style="10" bestFit="1" customWidth="1"/>
    <col min="7" max="7" width="11.88671875" style="10" bestFit="1" customWidth="1"/>
    <col min="8" max="8" width="14" style="10" bestFit="1" customWidth="1"/>
    <col min="9" max="9" width="7.44140625" style="10" bestFit="1" customWidth="1"/>
    <col min="10" max="10" width="12.88671875" style="10" bestFit="1" customWidth="1"/>
    <col min="11" max="11" width="7.33203125" style="10" bestFit="1" customWidth="1"/>
    <col min="12" max="12" width="18.109375" style="3" customWidth="1"/>
    <col min="13" max="16" width="6.33203125" style="3" hidden="1" customWidth="1"/>
    <col min="17" max="19" width="6.109375" style="3" hidden="1" customWidth="1"/>
    <col min="20" max="22" width="5.33203125" style="3" hidden="1" customWidth="1"/>
    <col min="23" max="25" width="5.88671875" style="3" hidden="1" customWidth="1"/>
    <col min="26" max="26" width="4.5546875" style="3" hidden="1" customWidth="1"/>
    <col min="27" max="27" width="3.6640625" style="3" hidden="1" customWidth="1"/>
    <col min="28" max="28" width="4.33203125" style="3" hidden="1" customWidth="1"/>
    <col min="29" max="29" width="7.33203125" style="3" hidden="1" customWidth="1"/>
    <col min="30" max="30" width="6" style="3" hidden="1" customWidth="1"/>
    <col min="31" max="31" width="5.33203125" style="3" hidden="1" customWidth="1"/>
    <col min="32" max="32" width="5" style="3" hidden="1" customWidth="1"/>
    <col min="33" max="16384" width="8.88671875" style="3"/>
  </cols>
  <sheetData>
    <row r="1" spans="1:32" s="7" customFormat="1" x14ac:dyDescent="0.2">
      <c r="B1" s="7" t="s">
        <v>43</v>
      </c>
      <c r="C1" s="7" t="s">
        <v>18</v>
      </c>
      <c r="D1" s="7" t="s">
        <v>19</v>
      </c>
      <c r="E1" s="7" t="s">
        <v>20</v>
      </c>
      <c r="F1" s="13" t="s">
        <v>21</v>
      </c>
      <c r="G1" s="13" t="s">
        <v>11</v>
      </c>
      <c r="H1" s="13" t="s">
        <v>12</v>
      </c>
      <c r="I1" s="13" t="s">
        <v>22</v>
      </c>
      <c r="J1" s="13" t="s">
        <v>23</v>
      </c>
      <c r="K1" s="13" t="s">
        <v>8</v>
      </c>
      <c r="L1" s="14" t="s">
        <v>89</v>
      </c>
      <c r="M1" s="7" t="s">
        <v>58</v>
      </c>
      <c r="N1" s="7" t="s">
        <v>59</v>
      </c>
      <c r="O1" s="7" t="s">
        <v>60</v>
      </c>
      <c r="P1" s="7" t="s">
        <v>61</v>
      </c>
      <c r="Q1" s="7" t="s">
        <v>62</v>
      </c>
      <c r="R1" s="7" t="s">
        <v>63</v>
      </c>
      <c r="S1" s="7" t="s">
        <v>64</v>
      </c>
      <c r="T1" s="7" t="s">
        <v>65</v>
      </c>
      <c r="U1" s="7" t="s">
        <v>66</v>
      </c>
      <c r="V1" s="7" t="s">
        <v>67</v>
      </c>
      <c r="W1" s="7" t="s">
        <v>68</v>
      </c>
      <c r="X1" s="7" t="s">
        <v>69</v>
      </c>
      <c r="Y1" s="7" t="s">
        <v>70</v>
      </c>
      <c r="Z1" s="7" t="s">
        <v>71</v>
      </c>
      <c r="AA1" s="7" t="s">
        <v>72</v>
      </c>
      <c r="AB1" s="7" t="s">
        <v>73</v>
      </c>
      <c r="AC1" s="7" t="s">
        <v>74</v>
      </c>
      <c r="AD1" s="7" t="s">
        <v>75</v>
      </c>
      <c r="AE1" s="7" t="s">
        <v>76</v>
      </c>
      <c r="AF1" s="7" t="s">
        <v>77</v>
      </c>
    </row>
    <row r="2" spans="1:32" x14ac:dyDescent="0.2">
      <c r="A2" s="3">
        <v>1</v>
      </c>
      <c r="B2" s="4"/>
      <c r="C2" s="4"/>
      <c r="D2" s="4"/>
      <c r="E2" s="3" t="str" cm="1">
        <f t="array" ref="E2">IFERROR(ROUND(D2*(_xlfn.SWITCH(B2,'Anagrafica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" s="10" t="str" cm="1">
        <f t="array" ref="F2">IFERROR(ROUND(_xlfn.SWITCH(B2,'Anagrafica Ammistratore'!A$4,('Dati Bolletta'!K$4*AC2)/100,'Anagrafica Ammistratore'!A$5,('Dati Bolletta'!Q$4*AD2)/100,'Anagrafica Ammistratore'!A$6,'Dati Bolletta'!E$13*(E2/'Anagrafica Ammistratore'!H$6),'Anagrafica Ammistratore'!A$7,'Dati Bolletta'!K$13*(E2/'Anagrafica Ammistratore'!H$7),'Anagrafica Ammistratore'!A$8,'Dati Bolletta'!Q$13*(E2/'Anagrafica Ammistratore'!H$8),'Anagrafica Ammistratore'!A$9,('Dati Bolletta'!E$22*AE2)/100,'Anagrafica Ammistratore'!A$10,'Dati Bolletta'!K$22*(E2/'Anagrafica Ammistratore'!H$10),'Anagrafica Ammistratore'!A$11,('Dati Bolletta'!Q$22)*AF2/100),3),"")</f>
        <v/>
      </c>
      <c r="G2" s="10" t="str" cm="1">
        <f t="array" ref="G2">IFERROR(ROUND(_xlfn.SWITCH(B2,'Anagrafica Ammistratore'!A$4,'Dati Bolletta'!K$5*(E2/'Anagrafica Ammistratore'!F$4),'Anagrafica Ammistratore'!A$5,'Dati Bolletta'!Q$5*(E2/'Anagrafica Ammistratore'!F$5),'Anagrafica Ammistratore'!A$6,'Dati Bolletta'!E$14*(E2/'Anagrafica Ammistratore'!F$6),'Anagrafica Ammistratore'!A$7,'Dati Bolletta'!K$14*(E2/'Anagrafica Ammistratore'!F$7),'Anagrafica Ammistratore'!A$8,'Dati Bolletta'!Q14*(E2/'Anagrafica Ammistratore'!F$8),'Anagrafica Ammistratore'!A$9,'Dati Bolletta'!E$23*(E2/'Anagrafica Ammistratore'!F$9),'Anagrafica Ammistratore'!A$10,'Dati Bolletta'!K$23*(E2/'Anagrafica Ammistratore'!F$10),'Anagrafica Ammistratore'!A$11,'Dati Bolletta'!Q$23*(E2/'Anagrafica Ammistratore'!F$11)),3),"")</f>
        <v/>
      </c>
      <c r="H2" s="10" t="str" cm="1">
        <f t="array" ref="H2">IFERROR(ROUND(_xlfn.SWITCH(B2,'Anagrafica Ammistratore'!A$4,'Dati Bolletta'!K$6*(E2/'Anagrafica Ammistratore'!F$4),'Anagrafica Ammistratore'!A$5,'Dati Bolletta'!Q$6*(E2/'Anagrafica Ammistratore'!F$5),'Anagrafica Ammistratore'!A$6,'Dati Bolletta'!E$15*(E2/'Anagrafica Ammistratore'!F$6),'Anagrafica Ammistratore'!A$7,'Dati Bolletta'!K$15*(E2/'Anagrafica Ammistratore'!F$7),'Anagrafica Ammistratore'!A$8,'Dati Bolletta'!Q15*(E2/'Anagrafica Ammistratore'!F$8),'Anagrafica Ammistratore'!A$9,'Dati Bolletta'!E$24*(E2/'Anagrafica Ammistratore'!F$9),'Anagrafica Ammistratore'!A$10,'Dati Bolletta'!K$24*(E2/'Anagrafica Ammistratore'!F$10),'Anagrafica Ammistratore'!A$11,'Dati Bolletta'!Q$24*(E2/'Anagrafica Ammistratore'!F$11)),3),"")</f>
        <v/>
      </c>
      <c r="I2" s="10" t="str" cm="1">
        <f t="array" ref="I2">IFERROR(ROUND(_xlfn.SWITCH(B2,'Anagrafica Ammistratore'!A$4,'Dati Bolletta'!K$8*(E2/'Anagrafica Ammistratore'!F$4),'Anagrafica Ammistratore'!A$5,'Dati Bolletta'!Q$8*(E2/'Anagrafica Ammistratore'!F$5),'Anagrafica Ammistratore'!A$6,'Dati Bolletta'!E$17*(E2/'Anagrafica Ammistratore'!F$6),'Anagrafica Ammistratore'!A$7,'Dati Bolletta'!K$17*(E2/'Anagrafica Ammistratore'!F$7),'Anagrafica Ammistratore'!A$8,'Dati Bolletta'!Q17*(E2/'Anagrafica Ammistratore'!F$8),'Anagrafica Ammistratore'!A$9,'Dati Bolletta'!E$26*(E2/'Anagrafica Ammistratore'!F$9),'Anagrafica Ammistratore'!A$10,'Dati Bolletta'!K$26*(E2/'Anagrafica Ammistratore'!F$10),'Anagrafica Ammistratore'!A$11,'Dati Bolletta'!Q$26*(E2/'Anagrafica Ammistratore'!F$11)),6),"")</f>
        <v/>
      </c>
      <c r="J2" s="10" t="str" cm="1">
        <f t="array" ref="J2">IFERROR(ROUND(_xlfn.SWITCH(B2,'Anagrafica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Ammistratore'!B11,0)),3),"")</f>
        <v/>
      </c>
      <c r="K2" s="10">
        <f>IFERROR(IF(D2,('Anagrafica Ammistratore'!B$15/'Anagrafica Ammistratore'!B$13),0),"")</f>
        <v>0</v>
      </c>
      <c r="L2" s="11" t="str">
        <f>IF(SUM(F2:K2)&lt;&gt;0,SUM(F2:K2),"")</f>
        <v/>
      </c>
      <c r="M2" s="3" cm="1">
        <f t="array" ref="M2">_xlfn.SWITCH(B2,'Anagrafica Ammistratore'!A$4,IF(E2-'Fasce D.NON Resid'!A$2&gt;0,'Fasce D.NON Resid'!A$2,E2),0)</f>
        <v>0</v>
      </c>
      <c r="N2" s="3" cm="1">
        <f t="array" ref="N2">_xlfn.SWITCH(B2,'Anagrafica Ammistratore'!A$4,IF(E2-'Fasce D.NON Resid'!A$3&gt;0,'Fasce D.NON Resid'!A$3-M2,E2-M2),0)</f>
        <v>0</v>
      </c>
      <c r="O2" s="3" cm="1">
        <f t="array" ref="O2">_xlfn.SWITCH(B2,'Anagrafica Ammistratore'!A$4,IF(E2-'Fasce D.NON Resid'!A$4&gt;0,'Fasce D.NON Resid'!A$4-(M2+N2),E2-(M2+N2)),0)</f>
        <v>0</v>
      </c>
      <c r="P2" s="3" cm="1">
        <f t="array" ref="P2">_xlfn.SWITCH(B2,'Anagrafica Ammistratore'!A$4,IF(E2-(M2+N2+O2)&gt;0,E2-(N2+M2+O2),0),0)</f>
        <v>0</v>
      </c>
      <c r="Q2" s="3" cm="1">
        <f t="array" ref="Q2">_xlfn.SWITCH(B2,'Anagrafica Ammistratore'!A$5,IF(E2-'Fasce Art. piccoli'!A$2&gt;0,'Fasce Art. piccoli'!A$2,E2),0)</f>
        <v>0</v>
      </c>
      <c r="R2" s="3" cm="1">
        <f t="array" ref="R2">_xlfn.SWITCH(B2,'Anagrafica Ammistratore'!A$5,IF(E2-'Fasce Art. piccoli'!A$3&gt;0,'Fasce Art. piccoli'!A$3,E2-Q2),0)</f>
        <v>0</v>
      </c>
      <c r="S2" s="3" cm="1">
        <f t="array" ref="S2">_xlfn.SWITCH(B2,'Anagrafica Ammistratore'!A$5,IF(E2-(Q2+R2)&gt;0,E2-(Q2+R2),0),0)</f>
        <v>0</v>
      </c>
      <c r="T2" s="3" cm="1">
        <f t="array" ref="T2">_xlfn.SWITCH(B2,'Anagrafica Ammistratore'!A$9,IF(E2-'Fasce Industr piccoli'!A$2&gt;0,'Fasce Industr piccoli'!A$2,E2),0)</f>
        <v>0</v>
      </c>
      <c r="U2" s="3" cm="1">
        <f t="array" ref="U2">_xlfn.SWITCH(B2,'Anagrafica Ammistratore'!A$9,IF(E2-'Fasce Industr piccoli'!A$2&gt;0,'Fasce Industr piccoli'!A$2,E2-T2),0)</f>
        <v>0</v>
      </c>
      <c r="V2" s="3" cm="1">
        <f t="array" ref="V2">_xlfn.SWITCH(B2,'Anagrafica Ammistratore'!A$9,IF(E2-(T2+U2)&gt;0,E2-(T2+U2),0),0)</f>
        <v>0</v>
      </c>
      <c r="W2" s="3" cm="1">
        <f t="array" ref="W2">_xlfn.SWITCH(B2,'Anagrafica Ammistratore'!A$11,IF(E2-'Fasce Agricolo Zootec'!A$2&gt;0,'Fasce Agricolo Zootec'!A$2,E2),0)</f>
        <v>0</v>
      </c>
      <c r="X2" s="3" cm="1">
        <f t="array" ref="X2">_xlfn.SWITCH(B2,'Anagrafica Ammistratore'!A$11,IF(E2-(W2)&gt;0,E2-(W2),0),0)</f>
        <v>0</v>
      </c>
      <c r="Y2" s="3">
        <f>(M2*'Fasce D.NON Resid'!C$2)+(N2*'Fasce D.NON Resid'!C$3)+(O2*'Fasce D.NON Resid'!C$4)+(P2*'Fasce D.NON Resid'!C$5)</f>
        <v>0</v>
      </c>
      <c r="Z2" s="3">
        <f>+(Q2*'Fasce Art. piccoli'!C$2)+(R2*'Fasce Art. piccoli'!C$3)+(S2*'Fasce Art. piccoli'!C$4)</f>
        <v>0</v>
      </c>
      <c r="AA2" s="3">
        <f>+(T2*'Fasce Industr piccoli'!C$2)+(U2*'Fasce Industr piccoli'!C$3)+(V2*'Fasce Industr piccoli'!C$4)</f>
        <v>0</v>
      </c>
      <c r="AB2" s="3">
        <f>(W2*'Fasce Agricolo Zootec'!C$2)+(X2*'Fasce Agricolo Zootec'!C$3)</f>
        <v>0</v>
      </c>
      <c r="AC2" s="3">
        <f>IF('Fasce D.NON Resid'!B$9,(Y2/'Fasce D.NON Resid'!B$9)*100,0)</f>
        <v>0</v>
      </c>
      <c r="AD2" s="3">
        <f>IF('Fasce Art. piccoli'!B$9,(Z2/'Fasce Art. piccoli'!B$9)*100,0)</f>
        <v>0</v>
      </c>
      <c r="AE2" s="3">
        <f>IF('Fasce Industr piccoli'!B$9,(AA2/'Fasce Industr piccoli'!B$9)*100,0)</f>
        <v>0</v>
      </c>
      <c r="AF2" s="3">
        <f>IF('Fasce Agricolo Zootec'!B$9,(AB2/'Fasce Agricolo Zootec'!B$9)*100,0)</f>
        <v>0</v>
      </c>
    </row>
    <row r="3" spans="1:32" x14ac:dyDescent="0.2">
      <c r="A3" s="3">
        <v>2</v>
      </c>
      <c r="B3" s="4"/>
      <c r="C3" s="4"/>
      <c r="D3" s="4"/>
      <c r="E3" s="3" t="str" cm="1">
        <f t="array" ref="E3">IFERROR(ROUND(D3*(_xlfn.SWITCH(B3,'Anagrafica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" s="10" t="str" cm="1">
        <f t="array" ref="F3">IFERROR(ROUND(_xlfn.SWITCH(B3,'Anagrafica Ammistratore'!A$4,('Dati Bolletta'!K$4*AC3)/100,'Anagrafica Ammistratore'!A$5,('Dati Bolletta'!Q$4*AD3)/100,'Anagrafica Ammistratore'!A$6,'Dati Bolletta'!E$13*(E3/'Anagrafica Ammistratore'!H$6),'Anagrafica Ammistratore'!A$7,'Dati Bolletta'!K$13*(E3/'Anagrafica Ammistratore'!H$7),'Anagrafica Ammistratore'!A$8,'Dati Bolletta'!Q$13*(E3/'Anagrafica Ammistratore'!H$8),'Anagrafica Ammistratore'!A$9,('Dati Bolletta'!E$22*AE3)/100,'Anagrafica Ammistratore'!A$10,'Dati Bolletta'!K$22*(E3/'Anagrafica Ammistratore'!H$10),'Anagrafica Ammistratore'!A$11,('Dati Bolletta'!Q$22)*AF3/100),3),"")</f>
        <v/>
      </c>
      <c r="G3" s="10" t="str" cm="1">
        <f t="array" ref="G3">IFERROR(ROUND(_xlfn.SWITCH(B3,'Anagrafica Ammistratore'!A$4,'Dati Bolletta'!K$5*(E3/'Anagrafica Ammistratore'!F$4),'Anagrafica Ammistratore'!A$5,'Dati Bolletta'!Q$5*(E3/'Anagrafica Ammistratore'!F$5),'Anagrafica Ammistratore'!A$6,'Dati Bolletta'!E$14*(E3/'Anagrafica Ammistratore'!F$6),'Anagrafica Ammistratore'!A$7,'Dati Bolletta'!K$14*(E3/'Anagrafica Ammistratore'!F$7),'Anagrafica Ammistratore'!A$8,'Dati Bolletta'!Q15*(E3/'Anagrafica Ammistratore'!F$8),'Anagrafica Ammistratore'!A$9,'Dati Bolletta'!E$23*(E3/'Anagrafica Ammistratore'!F$9),'Anagrafica Ammistratore'!A$10,'Dati Bolletta'!K$23*(E3/'Anagrafica Ammistratore'!F$10),'Anagrafica Ammistratore'!A$11,'Dati Bolletta'!Q$23*(E3/'Anagrafica Ammistratore'!F$11)),3),"")</f>
        <v/>
      </c>
      <c r="H3" s="10" t="str" cm="1">
        <f t="array" ref="H3">IFERROR(ROUND(_xlfn.SWITCH(B3,'Anagrafica Ammistratore'!A$4,'Dati Bolletta'!K$6*(E3/'Anagrafica Ammistratore'!F$4),'Anagrafica Ammistratore'!A$5,'Dati Bolletta'!Q$6*(E3/'Anagrafica Ammistratore'!F$5),'Anagrafica Ammistratore'!A$6,'Dati Bolletta'!E$15*(E3/'Anagrafica Ammistratore'!F$6),'Anagrafica Ammistratore'!A$7,'Dati Bolletta'!K$15*(E3/'Anagrafica Ammistratore'!F$7),'Anagrafica Ammistratore'!A$8,'Dati Bolletta'!Q16*(E3/'Anagrafica Ammistratore'!F$8),'Anagrafica Ammistratore'!A$9,'Dati Bolletta'!E$24*(E3/'Anagrafica Ammistratore'!F$9),'Anagrafica Ammistratore'!A$10,'Dati Bolletta'!K$24*(E3/'Anagrafica Ammistratore'!F$10),'Anagrafica Ammistratore'!A$11,'Dati Bolletta'!Q$24*(E3/'Anagrafica Ammistratore'!F$11)),3),"")</f>
        <v/>
      </c>
      <c r="I3" s="10" t="str" cm="1">
        <f t="array" ref="I3">IFERROR(ROUND(_xlfn.SWITCH(B3,'Anagrafica Ammistratore'!A$4,'Dati Bolletta'!K$8*(E3/'Anagrafica Ammistratore'!F$4),'Anagrafica Ammistratore'!A$5,'Dati Bolletta'!Q$8*(E3/'Anagrafica Ammistratore'!F$5),'Anagrafica Ammistratore'!A$6,'Dati Bolletta'!E$17*(E3/'Anagrafica Ammistratore'!F$6),'Anagrafica Ammistratore'!A$7,'Dati Bolletta'!K$17*(E3/'Anagrafica Ammistratore'!F$7),'Anagrafica Ammistratore'!A$8,'Dati Bolletta'!Q18*(E3/'Anagrafica Ammistratore'!F$8),'Anagrafica Ammistratore'!A$9,'Dati Bolletta'!E$26*(E3/'Anagrafica Ammistratore'!F$9),'Anagrafica Ammistratore'!A$10,'Dati Bolletta'!K$26*(E3/'Anagrafica Ammistratore'!F$10),'Anagrafica Ammistratore'!A$11,'Dati Bolletta'!Q$26*(E3/'Anagrafica Ammistratore'!F$11)),6),"")</f>
        <v/>
      </c>
      <c r="J3" s="10" t="str" cm="1">
        <f t="array" ref="J3">IFERROR(ROUND(_xlfn.SWITCH(B3,'Anagrafica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Ammistratore'!B12,0)),3),"")</f>
        <v/>
      </c>
      <c r="K3" s="10">
        <f>IFERROR(IF(D3,('Anagrafica Ammistratore'!B$15/'Anagrafica Ammistratore'!B$13),0),"")</f>
        <v>0</v>
      </c>
      <c r="L3" s="11" t="str">
        <f t="shared" ref="L3:L51" si="0">IF(SUM(F3:K3)&lt;&gt;0,SUM(F3:K3),"")</f>
        <v/>
      </c>
      <c r="M3" s="3" cm="1">
        <f t="array" ref="M3">_xlfn.SWITCH(B3,'Anagrafica Ammistratore'!A$4,IF(E3-'Fasce D.NON Resid'!A$2&gt;0,'Fasce D.NON Resid'!A$2,E3),0)</f>
        <v>0</v>
      </c>
      <c r="N3" s="3" cm="1">
        <f t="array" ref="N3">_xlfn.SWITCH(B3,'Anagrafica Ammistratore'!A$4,IF(E3-'Fasce D.NON Resid'!A$3&gt;0,'Fasce D.NON Resid'!A$3-M3,E3-M3),0)</f>
        <v>0</v>
      </c>
      <c r="O3" s="3" cm="1">
        <f t="array" ref="O3">_xlfn.SWITCH(B3,'Anagrafica Ammistratore'!A$4,IF(E3-'Fasce D.NON Resid'!A$4&gt;0,'Fasce D.NON Resid'!A$4-(M3+N3),E3-(M3+N3)),0)</f>
        <v>0</v>
      </c>
      <c r="P3" s="3" cm="1">
        <f t="array" ref="P3">_xlfn.SWITCH(B3,'Anagrafica Ammistratore'!A$4,IF(E3-(M3+N3+O3)&gt;0,E3-(N3+M3+O3),0),0)</f>
        <v>0</v>
      </c>
      <c r="Q3" s="3" cm="1">
        <f t="array" ref="Q3">_xlfn.SWITCH(B3,'Anagrafica Ammistratore'!A$5,IF(E3-'Fasce Art. piccoli'!A$2&gt;0,'Fasce Art. piccoli'!A$2,E3),0)</f>
        <v>0</v>
      </c>
      <c r="R3" s="3" cm="1">
        <f t="array" ref="R3">_xlfn.SWITCH(B3,'Anagrafica Ammistratore'!A$5,IF(E3-'Fasce Art. piccoli'!A$3&gt;0,'Fasce Art. piccoli'!A$3,E3-Q3),0)</f>
        <v>0</v>
      </c>
      <c r="S3" s="3" cm="1">
        <f t="array" ref="S3">_xlfn.SWITCH(B3,'Anagrafica Ammistratore'!A$5,IF(E3-(Q3+R3)&gt;0,E3-(Q3+R3),0),0)</f>
        <v>0</v>
      </c>
      <c r="T3" s="3" cm="1">
        <f t="array" ref="T3">_xlfn.SWITCH(B3,'Anagrafica Ammistratore'!A$9,IF(E3-'Fasce Industr piccoli'!A$2&gt;0,'Fasce Industr piccoli'!A$2,E3),0)</f>
        <v>0</v>
      </c>
      <c r="U3" s="3" cm="1">
        <f t="array" ref="U3">_xlfn.SWITCH(B3,'Anagrafica Ammistratore'!A$9,IF(E3-'Fasce Industr piccoli'!A$2&gt;0,'Fasce Industr piccoli'!A$2,E3-T3),0)</f>
        <v>0</v>
      </c>
      <c r="V3" s="3" cm="1">
        <f t="array" ref="V3">_xlfn.SWITCH(B3,'Anagrafica Ammistratore'!A$9,IF(E3-(T3+U3)&gt;0,E3-(T3+U3),0),0)</f>
        <v>0</v>
      </c>
      <c r="W3" s="3" cm="1">
        <f t="array" ref="W3">_xlfn.SWITCH(B3,'Anagrafica Ammistratore'!A$11,IF(E3-'Fasce Agricolo Zootec'!A$2&gt;0,'Fasce Agricolo Zootec'!A$2,E3),0)</f>
        <v>0</v>
      </c>
      <c r="X3" s="3" cm="1">
        <f t="array" ref="X3">_xlfn.SWITCH(B3,'Anagrafica Ammistratore'!A$11,IF(E3-(W3)&gt;0,E3-(W3),0),0)</f>
        <v>0</v>
      </c>
      <c r="Y3" s="3">
        <f>(M3*'Fasce D.NON Resid'!C$2)+(N3*'Fasce D.NON Resid'!C$3)+(O3*'Fasce D.NON Resid'!C$4)+(P3*'Fasce D.NON Resid'!C$5)</f>
        <v>0</v>
      </c>
      <c r="Z3" s="3">
        <f>+(Q3*'Fasce Art. piccoli'!C$2)+(R3*'Fasce Art. piccoli'!C$3)+(S3*'Fasce Art. piccoli'!C$4)</f>
        <v>0</v>
      </c>
      <c r="AA3" s="3">
        <f>+(T3*'Fasce Industr piccoli'!C$2)+(U3*'Fasce Industr piccoli'!C$3)+(V3*'Fasce Industr piccoli'!C$4)</f>
        <v>0</v>
      </c>
      <c r="AB3" s="3">
        <f>(W3*'Fasce Agricolo Zootec'!C$2)+(X3*'Fasce Agricolo Zootec'!C$3)</f>
        <v>0</v>
      </c>
      <c r="AC3" s="3">
        <f>IF('Fasce D.NON Resid'!B$9,(Y3/'Fasce D.NON Resid'!B$9)*100,0)</f>
        <v>0</v>
      </c>
      <c r="AD3" s="3">
        <f>IF('Fasce Art. piccoli'!B$9,(Z3/'Fasce Art. piccoli'!B$9)*100,0)</f>
        <v>0</v>
      </c>
      <c r="AE3" s="3">
        <f>IF('Fasce Industr piccoli'!B$9,(AA3/'Fasce Industr piccoli'!B$9)*100,0)</f>
        <v>0</v>
      </c>
      <c r="AF3" s="3">
        <f>IF('Fasce Agricolo Zootec'!B$9,(AB3/'Fasce Agricolo Zootec'!B$9)*100,0)</f>
        <v>0</v>
      </c>
    </row>
    <row r="4" spans="1:32" x14ac:dyDescent="0.2">
      <c r="A4" s="3">
        <v>3</v>
      </c>
      <c r="B4" s="4"/>
      <c r="C4" s="4"/>
      <c r="D4" s="4"/>
      <c r="E4" s="3" t="str" cm="1">
        <f t="array" ref="E4">IFERROR(ROUND(D4*(_xlfn.SWITCH(B4,'Anagrafica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" s="10" t="str" cm="1">
        <f t="array" ref="F4">IFERROR(ROUND(_xlfn.SWITCH(B4,'Anagrafica Ammistratore'!A$4,('Dati Bolletta'!K$4*AC4)/100,'Anagrafica Ammistratore'!A$5,('Dati Bolletta'!Q$4*AD4)/100,'Anagrafica Ammistratore'!A$6,'Dati Bolletta'!E$13*(E4/'Anagrafica Ammistratore'!H$6),'Anagrafica Ammistratore'!A$7,'Dati Bolletta'!K$13*(E4/'Anagrafica Ammistratore'!H$7),'Anagrafica Ammistratore'!A$8,'Dati Bolletta'!Q$13*(E4/'Anagrafica Ammistratore'!H$8),'Anagrafica Ammistratore'!A$9,('Dati Bolletta'!E$22*AE4)/100,'Anagrafica Ammistratore'!A$10,'Dati Bolletta'!K$22*(E4/'Anagrafica Ammistratore'!H$10),'Anagrafica Ammistratore'!A$11,('Dati Bolletta'!Q$22)*AF4/100),3),"")</f>
        <v/>
      </c>
      <c r="G4" s="10" t="str" cm="1">
        <f t="array" ref="G4">IFERROR(ROUND(_xlfn.SWITCH(B4,'Anagrafica Ammistratore'!A$4,'Dati Bolletta'!K$5*(E4/'Anagrafica Ammistratore'!F$4),'Anagrafica Ammistratore'!A$5,'Dati Bolletta'!Q$5*(E4/'Anagrafica Ammistratore'!F$5),'Anagrafica Ammistratore'!A$6,'Dati Bolletta'!E$14*(E4/'Anagrafica Ammistratore'!F$6),'Anagrafica Ammistratore'!A$7,'Dati Bolletta'!K$14*(E4/'Anagrafica Ammistratore'!F$7),'Anagrafica Ammistratore'!A$8,'Dati Bolletta'!Q16*(E4/'Anagrafica Ammistratore'!F$8),'Anagrafica Ammistratore'!A$9,'Dati Bolletta'!E$23*(E4/'Anagrafica Ammistratore'!F$9),'Anagrafica Ammistratore'!A$10,'Dati Bolletta'!K$23*(E4/'Anagrafica Ammistratore'!F$10),'Anagrafica Ammistratore'!A$11,'Dati Bolletta'!Q$23*(E4/'Anagrafica Ammistratore'!F$11)),3),"")</f>
        <v/>
      </c>
      <c r="H4" s="10" t="str" cm="1">
        <f t="array" ref="H4">IFERROR(ROUND(_xlfn.SWITCH(B4,'Anagrafica Ammistratore'!A$4,'Dati Bolletta'!K$6*(E4/'Anagrafica Ammistratore'!F$4),'Anagrafica Ammistratore'!A$5,'Dati Bolletta'!Q$6*(E4/'Anagrafica Ammistratore'!F$5),'Anagrafica Ammistratore'!A$6,'Dati Bolletta'!E$15*(E4/'Anagrafica Ammistratore'!F$6),'Anagrafica Ammistratore'!A$7,'Dati Bolletta'!K$15*(E4/'Anagrafica Ammistratore'!F$7),'Anagrafica Ammistratore'!A$8,'Dati Bolletta'!#REF!*(E4/'Anagrafica Ammistratore'!F$8),'Anagrafica Ammistratore'!A$9,'Dati Bolletta'!E$24*(E4/'Anagrafica Ammistratore'!F$9),'Anagrafica Ammistratore'!A$10,'Dati Bolletta'!K$24*(E4/'Anagrafica Ammistratore'!F$10),'Anagrafica Ammistratore'!A$11,'Dati Bolletta'!Q$24*(E4/'Anagrafica Ammistratore'!F$11)),3),"")</f>
        <v/>
      </c>
      <c r="I4" s="10" t="str" cm="1">
        <f t="array" ref="I4">IFERROR(ROUND(_xlfn.SWITCH(B4,'Anagrafica Ammistratore'!A$4,'Dati Bolletta'!K$8*(E4/'Anagrafica Ammistratore'!F$4),'Anagrafica Ammistratore'!A$5,'Dati Bolletta'!Q$8*(E4/'Anagrafica Ammistratore'!F$5),'Anagrafica Ammistratore'!A$6,'Dati Bolletta'!E$17*(E4/'Anagrafica Ammistratore'!F$6),'Anagrafica Ammistratore'!A$7,'Dati Bolletta'!K$17*(E4/'Anagrafica Ammistratore'!F$7),'Anagrafica Ammistratore'!A$8,'Dati Bolletta'!#REF!*(E4/'Anagrafica Ammistratore'!F$8),'Anagrafica Ammistratore'!A$9,'Dati Bolletta'!E$26*(E4/'Anagrafica Ammistratore'!F$9),'Anagrafica Ammistratore'!A$10,'Dati Bolletta'!K$26*(E4/'Anagrafica Ammistratore'!F$10),'Anagrafica Ammistratore'!A$11,'Dati Bolletta'!Q$26*(E4/'Anagrafica Ammistratore'!F$11)),6),"")</f>
        <v/>
      </c>
      <c r="J4" s="10" t="str" cm="1">
        <f t="array" ref="J4">IFERROR(ROUND(_xlfn.SWITCH(B4,'Anagrafica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Ammistratore'!B13,0)),3),"")</f>
        <v/>
      </c>
      <c r="K4" s="10">
        <f>IFERROR(IF(D4,('Anagrafica Ammistratore'!B$15/'Anagrafica Ammistratore'!B$13),0),"")</f>
        <v>0</v>
      </c>
      <c r="L4" s="11" t="str">
        <f t="shared" si="0"/>
        <v/>
      </c>
      <c r="M4" s="3" cm="1">
        <f t="array" ref="M4">_xlfn.SWITCH(B4,'Anagrafica Ammistratore'!A$4,IF(E4-'Fasce D.NON Resid'!A$2&gt;0,'Fasce D.NON Resid'!A$2,E4),0)</f>
        <v>0</v>
      </c>
      <c r="N4" s="3" cm="1">
        <f t="array" ref="N4">_xlfn.SWITCH(B4,'Anagrafica Ammistratore'!A$4,IF(E4-'Fasce D.NON Resid'!A$3&gt;0,'Fasce D.NON Resid'!A$3-M4,E4-M4),0)</f>
        <v>0</v>
      </c>
      <c r="O4" s="3" cm="1">
        <f t="array" ref="O4">_xlfn.SWITCH(B4,'Anagrafica Ammistratore'!A$4,IF(E4-'Fasce D.NON Resid'!A$4&gt;0,'Fasce D.NON Resid'!A$4-(M4+N4),E4-(M4+N4)),0)</f>
        <v>0</v>
      </c>
      <c r="P4" s="3" cm="1">
        <f t="array" ref="P4">_xlfn.SWITCH(B4,'Anagrafica Ammistratore'!A$4,IF(E4-(M4+N4+O4)&gt;0,E4-(N4+M4+O4),0),0)</f>
        <v>0</v>
      </c>
      <c r="Q4" s="3" cm="1">
        <f t="array" ref="Q4">_xlfn.SWITCH(B4,'Anagrafica Ammistratore'!A$5,IF(E4-'Fasce Art. piccoli'!A$2&gt;0,'Fasce Art. piccoli'!A$2,E4),0)</f>
        <v>0</v>
      </c>
      <c r="R4" s="3" cm="1">
        <f t="array" ref="R4">_xlfn.SWITCH(B4,'Anagrafica Ammistratore'!A$5,IF(E4-'Fasce Art. piccoli'!A$3&gt;0,'Fasce Art. piccoli'!A$3,E4-Q4),0)</f>
        <v>0</v>
      </c>
      <c r="S4" s="3" cm="1">
        <f t="array" ref="S4">_xlfn.SWITCH(B4,'Anagrafica Ammistratore'!A$5,IF(E4-(Q4+R4)&gt;0,E4-(Q4+R4),0),0)</f>
        <v>0</v>
      </c>
      <c r="T4" s="3" cm="1">
        <f t="array" ref="T4">_xlfn.SWITCH(B4,'Anagrafica Ammistratore'!A$9,IF(E4-'Fasce Industr piccoli'!A$2&gt;0,'Fasce Industr piccoli'!A$2,E4),0)</f>
        <v>0</v>
      </c>
      <c r="U4" s="3" cm="1">
        <f t="array" ref="U4">_xlfn.SWITCH(B4,'Anagrafica Ammistratore'!A$9,IF(E4-'Fasce Industr piccoli'!A$2&gt;0,'Fasce Industr piccoli'!A$2,E4-T4),0)</f>
        <v>0</v>
      </c>
      <c r="V4" s="3" cm="1">
        <f t="array" ref="V4">_xlfn.SWITCH(B4,'Anagrafica Ammistratore'!A$9,IF(E4-(T4+U4)&gt;0,E4-(T4+U4),0),0)</f>
        <v>0</v>
      </c>
      <c r="W4" s="3" cm="1">
        <f t="array" ref="W4">_xlfn.SWITCH(B4,'Anagrafica Ammistratore'!A$11,IF(E4-'Fasce Agricolo Zootec'!A$2&gt;0,'Fasce Agricolo Zootec'!A$2,E4),0)</f>
        <v>0</v>
      </c>
      <c r="X4" s="3" cm="1">
        <f t="array" ref="X4">_xlfn.SWITCH(B4,'Anagrafica Ammistratore'!A$11,IF(E4-(W4)&gt;0,E4-(W4),0),0)</f>
        <v>0</v>
      </c>
      <c r="Y4" s="3">
        <f>(M4*'Fasce D.NON Resid'!C$2)+(N4*'Fasce D.NON Resid'!C$3)+(O4*'Fasce D.NON Resid'!C$4)+(P4*'Fasce D.NON Resid'!C$5)</f>
        <v>0</v>
      </c>
      <c r="Z4" s="3">
        <f>+(Q4*'Fasce Art. piccoli'!C$2)+(R4*'Fasce Art. piccoli'!C$3)+(S4*'Fasce Art. piccoli'!C$4)</f>
        <v>0</v>
      </c>
      <c r="AA4" s="3">
        <f>+(T4*'Fasce Industr piccoli'!C$2)+(U4*'Fasce Industr piccoli'!C$3)+(V4*'Fasce Industr piccoli'!C$4)</f>
        <v>0</v>
      </c>
      <c r="AB4" s="3">
        <f>(W4*'Fasce Agricolo Zootec'!C$2)+(X4*'Fasce Agricolo Zootec'!C$3)</f>
        <v>0</v>
      </c>
      <c r="AC4" s="3">
        <f>IF('Fasce D.NON Resid'!B$9,(Y4/'Fasce D.NON Resid'!B$9)*100,0)</f>
        <v>0</v>
      </c>
      <c r="AD4" s="3">
        <f>IF('Fasce Art. piccoli'!B$9,(Z4/'Fasce Art. piccoli'!B$9)*100,0)</f>
        <v>0</v>
      </c>
      <c r="AE4" s="3">
        <f>IF('Fasce Industr piccoli'!B$9,(AA4/'Fasce Industr piccoli'!B$9)*100,0)</f>
        <v>0</v>
      </c>
      <c r="AF4" s="3">
        <f>IF('Fasce Agricolo Zootec'!B$9,(AB4/'Fasce Agricolo Zootec'!B$9)*100,0)</f>
        <v>0</v>
      </c>
    </row>
    <row r="5" spans="1:32" x14ac:dyDescent="0.2">
      <c r="A5" s="3">
        <v>4</v>
      </c>
      <c r="B5" s="4"/>
      <c r="C5" s="4"/>
      <c r="D5" s="4"/>
      <c r="E5" s="3" t="str" cm="1">
        <f t="array" ref="E5">IFERROR(ROUND(D5*(_xlfn.SWITCH(B5,'Anagrafica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Ammistratore'!F$11)/_xlfn.SWITCH(B5,'Anagrafica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5" s="10" t="str" cm="1">
        <f t="array" ref="F5">IFERROR(ROUND(_xlfn.SWITCH(B5,'Anagrafica Ammistratore'!A$4,('Dati Bolletta'!K$4*AC5)/100,'Anagrafica Ammistratore'!A$5,('Dati Bolletta'!Q$4*AD5)/100,'Anagrafica Ammistratore'!A$6,'Dati Bolletta'!E$13*(E5/'Anagrafica Ammistratore'!H$6),'Anagrafica Ammistratore'!A$7,'Dati Bolletta'!K$13*(E5/'Anagrafica Ammistratore'!H$7),'Anagrafica Ammistratore'!A$8,'Dati Bolletta'!Q$13*(E5/'Anagrafica Ammistratore'!H$8),'Anagrafica Ammistratore'!A$9,('Dati Bolletta'!E$22*AE5)/100,'Anagrafica Ammistratore'!A$10,'Dati Bolletta'!K$22*(E5/'Anagrafica Ammistratore'!H$10),'Anagrafica Ammistratore'!A$11,('Dati Bolletta'!Q$22)*AF5/100),3),"")</f>
        <v/>
      </c>
      <c r="G5" s="10" t="str" cm="1">
        <f t="array" ref="G5">IFERROR(ROUND(_xlfn.SWITCH(B5,'Anagrafica Ammistratore'!A$4,'Dati Bolletta'!K$5*(E5/'Anagrafica Ammistratore'!F$4),'Anagrafica Ammistratore'!A$5,'Dati Bolletta'!Q$5*(E5/'Anagrafica Ammistratore'!F$5),'Anagrafica Ammistratore'!A$6,'Dati Bolletta'!E$14*(E5/'Anagrafica Ammistratore'!F$6),'Anagrafica Ammistratore'!A$7,'Dati Bolletta'!K$14*(E5/'Anagrafica Ammistratore'!F$7),'Anagrafica Ammistratore'!A$8,'Dati Bolletta'!#REF!*(E5/'Anagrafica Ammistratore'!F$8),'Anagrafica Ammistratore'!A$9,'Dati Bolletta'!E$23*(E5/'Anagrafica Ammistratore'!F$9),'Anagrafica Ammistratore'!A$10,'Dati Bolletta'!K$23*(E5/'Anagrafica Ammistratore'!F$10),'Anagrafica Ammistratore'!A$11,'Dati Bolletta'!Q$23*(E5/'Anagrafica Ammistratore'!F$11)),3),"")</f>
        <v/>
      </c>
      <c r="H5" s="10" t="str" cm="1">
        <f t="array" ref="H5">IFERROR(ROUND(_xlfn.SWITCH(B5,'Anagrafica Ammistratore'!A$4,'Dati Bolletta'!K$6*(E5/'Anagrafica Ammistratore'!F$4),'Anagrafica Ammistratore'!A$5,'Dati Bolletta'!Q$6*(E5/'Anagrafica Ammistratore'!F$5),'Anagrafica Ammistratore'!A$6,'Dati Bolletta'!E$15*(E5/'Anagrafica Ammistratore'!F$6),'Anagrafica Ammistratore'!A$7,'Dati Bolletta'!K$15*(E5/'Anagrafica Ammistratore'!F$7),'Anagrafica Ammistratore'!A$8,'Dati Bolletta'!Q17*(E5/'Anagrafica Ammistratore'!F$8),'Anagrafica Ammistratore'!A$9,'Dati Bolletta'!E$24*(E5/'Anagrafica Ammistratore'!F$9),'Anagrafica Ammistratore'!A$10,'Dati Bolletta'!K$24*(E5/'Anagrafica Ammistratore'!F$10),'Anagrafica Ammistratore'!A$11,'Dati Bolletta'!Q$24*(E5/'Anagrafica Ammistratore'!F$11)),3),"")</f>
        <v/>
      </c>
      <c r="I5" s="10" t="str" cm="1">
        <f t="array" ref="I5">IFERROR(ROUND(_xlfn.SWITCH(B5,'Anagrafica Ammistratore'!A$4,'Dati Bolletta'!K$8*(E5/'Anagrafica Ammistratore'!F$4),'Anagrafica Ammistratore'!A$5,'Dati Bolletta'!Q$8*(E5/'Anagrafica Ammistratore'!F$5),'Anagrafica Ammistratore'!A$6,'Dati Bolletta'!E$17*(E5/'Anagrafica Ammistratore'!F$6),'Anagrafica Ammistratore'!A$7,'Dati Bolletta'!K$17*(E5/'Anagrafica Ammistratore'!F$7),'Anagrafica Ammistratore'!A$8,'Dati Bolletta'!Q21*(E5/'Anagrafica Ammistratore'!F$8),'Anagrafica Ammistratore'!A$9,'Dati Bolletta'!E$26*(E5/'Anagrafica Ammistratore'!F$9),'Anagrafica Ammistratore'!A$10,'Dati Bolletta'!K$26*(E5/'Anagrafica Ammistratore'!F$10),'Anagrafica Ammistratore'!A$11,'Dati Bolletta'!Q$26*(E5/'Anagrafica Ammistratore'!F$11)),6),"")</f>
        <v/>
      </c>
      <c r="J5" s="10" t="str" cm="1">
        <f t="array" ref="J5">IFERROR(ROUND(_xlfn.SWITCH(B5,'Anagrafica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Ammistratore'!B14,0)),3),"")</f>
        <v/>
      </c>
      <c r="K5" s="10">
        <f>IFERROR(IF(D5,('Anagrafica Ammistratore'!B$15/'Anagrafica Ammistratore'!B$13),0),"")</f>
        <v>0</v>
      </c>
      <c r="L5" s="11" t="str">
        <f t="shared" si="0"/>
        <v/>
      </c>
      <c r="M5" s="3" cm="1">
        <f t="array" ref="M5">_xlfn.SWITCH(B5,'Anagrafica Ammistratore'!A$4,IF(E5-'Fasce D.NON Resid'!A$2&gt;0,'Fasce D.NON Resid'!A$2,E5),0)</f>
        <v>0</v>
      </c>
      <c r="N5" s="3" cm="1">
        <f t="array" ref="N5">_xlfn.SWITCH(B5,'Anagrafica Ammistratore'!A$4,IF(E5-'Fasce D.NON Resid'!A$3&gt;0,'Fasce D.NON Resid'!A$3-M5,E5-M5),0)</f>
        <v>0</v>
      </c>
      <c r="O5" s="3" cm="1">
        <f t="array" ref="O5">_xlfn.SWITCH(B5,'Anagrafica Ammistratore'!A$4,IF(E5-'Fasce D.NON Resid'!A$4&gt;0,'Fasce D.NON Resid'!A$4-(M5+N5),E5-(M5+N5)),0)</f>
        <v>0</v>
      </c>
      <c r="P5" s="3" cm="1">
        <f t="array" ref="P5">_xlfn.SWITCH(B5,'Anagrafica Ammistratore'!A$4,IF(E5-(M5+N5+O5)&gt;0,E5-(N5+M5+O5),0),0)</f>
        <v>0</v>
      </c>
      <c r="Q5" s="3" cm="1">
        <f t="array" ref="Q5">_xlfn.SWITCH(B5,'Anagrafica Ammistratore'!A$5,IF(E5-'Fasce Art. piccoli'!A$2&gt;0,'Fasce Art. piccoli'!A$2,E5),0)</f>
        <v>0</v>
      </c>
      <c r="R5" s="3" cm="1">
        <f t="array" ref="R5">_xlfn.SWITCH(B5,'Anagrafica Ammistratore'!A$5,IF(E5-'Fasce Art. piccoli'!A$3&gt;0,'Fasce Art. piccoli'!A$3,E5-Q5),0)</f>
        <v>0</v>
      </c>
      <c r="S5" s="3" cm="1">
        <f t="array" ref="S5">_xlfn.SWITCH(B5,'Anagrafica Ammistratore'!A$5,IF(E5-(Q5+R5)&gt;0,E5-(Q5+R5),0),0)</f>
        <v>0</v>
      </c>
      <c r="T5" s="3" cm="1">
        <f t="array" ref="T5">_xlfn.SWITCH(B5,'Anagrafica Ammistratore'!A$9,IF(E5-'Fasce Industr piccoli'!A$2&gt;0,'Fasce Industr piccoli'!A$2,E5),0)</f>
        <v>0</v>
      </c>
      <c r="U5" s="3" cm="1">
        <f t="array" ref="U5">_xlfn.SWITCH(B5,'Anagrafica Ammistratore'!A$9,IF(E5-'Fasce Industr piccoli'!A$2&gt;0,'Fasce Industr piccoli'!A$2,E5-T5),0)</f>
        <v>0</v>
      </c>
      <c r="V5" s="3" cm="1">
        <f t="array" ref="V5">_xlfn.SWITCH(B5,'Anagrafica Ammistratore'!A$9,IF(E5-(T5+U5)&gt;0,E5-(T5+U5),0),0)</f>
        <v>0</v>
      </c>
      <c r="W5" s="3" cm="1">
        <f t="array" ref="W5">_xlfn.SWITCH(B5,'Anagrafica Ammistratore'!A$11,IF(E5-'Fasce Agricolo Zootec'!A$2&gt;0,'Fasce Agricolo Zootec'!A$2,E5),0)</f>
        <v>0</v>
      </c>
      <c r="X5" s="3" cm="1">
        <f t="array" ref="X5">_xlfn.SWITCH(B5,'Anagrafica Ammistratore'!A$11,IF(E5-(W5)&gt;0,E5-(W5),0),0)</f>
        <v>0</v>
      </c>
      <c r="Y5" s="3">
        <f>(M5*'Fasce D.NON Resid'!C$2)+(N5*'Fasce D.NON Resid'!C$3)+(O5*'Fasce D.NON Resid'!C$4)+(P5*'Fasce D.NON Resid'!C$5)</f>
        <v>0</v>
      </c>
      <c r="Z5" s="3">
        <f>+(Q5*'Fasce Art. piccoli'!C$2)+(R5*'Fasce Art. piccoli'!C$3)+(S5*'Fasce Art. piccoli'!C$4)</f>
        <v>0</v>
      </c>
      <c r="AA5" s="3">
        <f>+(T5*'Fasce Industr piccoli'!C$2)+(U5*'Fasce Industr piccoli'!C$3)+(V5*'Fasce Industr piccoli'!C$4)</f>
        <v>0</v>
      </c>
      <c r="AB5" s="3">
        <f>(W5*'Fasce Agricolo Zootec'!C$2)+(X5*'Fasce Agricolo Zootec'!C$3)</f>
        <v>0</v>
      </c>
      <c r="AC5" s="3">
        <f>IF('Fasce D.NON Resid'!B$9,(Y5/'Fasce D.NON Resid'!B$9)*100,0)</f>
        <v>0</v>
      </c>
      <c r="AD5" s="3">
        <f>IF('Fasce Art. piccoli'!B$9,(Z5/'Fasce Art. piccoli'!B$9)*100,0)</f>
        <v>0</v>
      </c>
      <c r="AE5" s="3">
        <f>IF('Fasce Industr piccoli'!B$9,(AA5/'Fasce Industr piccoli'!B$9)*100,0)</f>
        <v>0</v>
      </c>
      <c r="AF5" s="3">
        <f>IF('Fasce Agricolo Zootec'!B$9,(AB5/'Fasce Agricolo Zootec'!B$9)*100,0)</f>
        <v>0</v>
      </c>
    </row>
    <row r="6" spans="1:32" x14ac:dyDescent="0.2">
      <c r="A6" s="3">
        <v>5</v>
      </c>
      <c r="B6" s="4"/>
      <c r="C6" s="4"/>
      <c r="D6" s="4"/>
      <c r="E6" s="3" t="str" cm="1">
        <f t="array" ref="E6">IFERROR(ROUND(D6*(_xlfn.SWITCH(B6,'Anagrafica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Ammistratore'!F$11)/_xlfn.SWITCH(B6,'Anagrafica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6" s="10" t="str" cm="1">
        <f t="array" ref="F6">IFERROR(ROUND(_xlfn.SWITCH(B6,'Anagrafica Ammistratore'!A$4,('Dati Bolletta'!K$4*AC6)/100,'Anagrafica Ammistratore'!A$5,('Dati Bolletta'!Q$4*AD6)/100,'Anagrafica Ammistratore'!A$6,'Dati Bolletta'!E$13*(E6/'Anagrafica Ammistratore'!H$6),'Anagrafica Ammistratore'!A$7,'Dati Bolletta'!K$13*(E6/'Anagrafica Ammistratore'!H$7),'Anagrafica Ammistratore'!A$8,'Dati Bolletta'!Q$13*(E6/'Anagrafica Ammistratore'!H$8),'Anagrafica Ammistratore'!A$9,('Dati Bolletta'!E$22*AE6)/100,'Anagrafica Ammistratore'!A$10,'Dati Bolletta'!K$22*(E6/'Anagrafica Ammistratore'!H$10),'Anagrafica Ammistratore'!A$11,('Dati Bolletta'!Q$22)*AF6/100),3),"")</f>
        <v/>
      </c>
      <c r="G6" s="10" t="str" cm="1">
        <f t="array" ref="G6">IFERROR(ROUND(_xlfn.SWITCH(B6,'Anagrafica Ammistratore'!A$4,'Dati Bolletta'!K$5*(E6/'Anagrafica Ammistratore'!F$4),'Anagrafica Ammistratore'!A$5,'Dati Bolletta'!Q$5*(E6/'Anagrafica Ammistratore'!F$5),'Anagrafica Ammistratore'!A$6,'Dati Bolletta'!E$14*(E6/'Anagrafica Ammistratore'!F$6),'Anagrafica Ammistratore'!A$7,'Dati Bolletta'!K$14*(E6/'Anagrafica Ammistratore'!F$7),'Anagrafica Ammistratore'!A$8,'Dati Bolletta'!Q17*(E6/'Anagrafica Ammistratore'!F$8),'Anagrafica Ammistratore'!A$9,'Dati Bolletta'!E$23*(E6/'Anagrafica Ammistratore'!F$9),'Anagrafica Ammistratore'!A$10,'Dati Bolletta'!K$23*(E6/'Anagrafica Ammistratore'!F$10),'Anagrafica Ammistratore'!A$11,'Dati Bolletta'!Q$23*(E6/'Anagrafica Ammistratore'!F$11)),3),"")</f>
        <v/>
      </c>
      <c r="H6" s="10" t="str" cm="1">
        <f t="array" ref="H6">IFERROR(ROUND(_xlfn.SWITCH(B6,'Anagrafica Ammistratore'!A$4,'Dati Bolletta'!K$6*(E6/'Anagrafica Ammistratore'!F$4),'Anagrafica Ammistratore'!A$5,'Dati Bolletta'!Q$6*(E6/'Anagrafica Ammistratore'!F$5),'Anagrafica Ammistratore'!A$6,'Dati Bolletta'!E$15*(E6/'Anagrafica Ammistratore'!F$6),'Anagrafica Ammistratore'!A$7,'Dati Bolletta'!K$15*(E6/'Anagrafica Ammistratore'!F$7),'Anagrafica Ammistratore'!A$8,'Dati Bolletta'!Q18*(E6/'Anagrafica Ammistratore'!F$8),'Anagrafica Ammistratore'!A$9,'Dati Bolletta'!E$24*(E6/'Anagrafica Ammistratore'!F$9),'Anagrafica Ammistratore'!A$10,'Dati Bolletta'!K$24*(E6/'Anagrafica Ammistratore'!F$10),'Anagrafica Ammistratore'!A$11,'Dati Bolletta'!Q$24*(E6/'Anagrafica Ammistratore'!F$11)),3),"")</f>
        <v/>
      </c>
      <c r="I6" s="10" t="str" cm="1">
        <f t="array" ref="I6">IFERROR(ROUND(_xlfn.SWITCH(B6,'Anagrafica Ammistratore'!A$4,'Dati Bolletta'!K$8*(E6/'Anagrafica Ammistratore'!F$4),'Anagrafica Ammistratore'!A$5,'Dati Bolletta'!Q$8*(E6/'Anagrafica Ammistratore'!F$5),'Anagrafica Ammistratore'!A$6,'Dati Bolletta'!E$17*(E6/'Anagrafica Ammistratore'!F$6),'Anagrafica Ammistratore'!A$7,'Dati Bolletta'!K$17*(E6/'Anagrafica Ammistratore'!F$7),'Anagrafica Ammistratore'!A$8,'Dati Bolletta'!Q20*(E6/'Anagrafica Ammistratore'!F$8),'Anagrafica Ammistratore'!A$9,'Dati Bolletta'!E$26*(E6/'Anagrafica Ammistratore'!F$9),'Anagrafica Ammistratore'!A$10,'Dati Bolletta'!K$26*(E6/'Anagrafica Ammistratore'!F$10),'Anagrafica Ammistratore'!A$11,'Dati Bolletta'!Q$26*(E6/'Anagrafica Ammistratore'!F$11)),6),"")</f>
        <v/>
      </c>
      <c r="J6" s="10" t="str" cm="1">
        <f t="array" ref="J6">IFERROR(ROUND(_xlfn.SWITCH(B6,'Anagrafica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Ammistratore'!B20,0)),3),"")</f>
        <v/>
      </c>
      <c r="K6" s="10">
        <f>IFERROR(IF(D6,('Anagrafica Ammistratore'!B$15/'Anagrafica Ammistratore'!B$13),0),"")</f>
        <v>0</v>
      </c>
      <c r="L6" s="11" t="str">
        <f t="shared" si="0"/>
        <v/>
      </c>
      <c r="M6" s="3" cm="1">
        <f t="array" ref="M6">_xlfn.SWITCH(B6,'Anagrafica Ammistratore'!A$4,IF(E6-'Fasce D.NON Resid'!A$2&gt;0,'Fasce D.NON Resid'!A$2,E6),0)</f>
        <v>0</v>
      </c>
      <c r="N6" s="3" cm="1">
        <f t="array" ref="N6">_xlfn.SWITCH(B6,'Anagrafica Ammistratore'!A$4,IF(E6-'Fasce D.NON Resid'!A$3&gt;0,'Fasce D.NON Resid'!A$3-M6,E6-M6),0)</f>
        <v>0</v>
      </c>
      <c r="O6" s="3" cm="1">
        <f t="array" ref="O6">_xlfn.SWITCH(B6,'Anagrafica Ammistratore'!A$4,IF(E6-'Fasce D.NON Resid'!A$4&gt;0,'Fasce D.NON Resid'!A$4-(M6+N6),E6-(M6+N6)),0)</f>
        <v>0</v>
      </c>
      <c r="P6" s="3" cm="1">
        <f t="array" ref="P6">_xlfn.SWITCH(B6,'Anagrafica Ammistratore'!A$4,IF(E6-(M6+N6+O6)&gt;0,E6-(N6+M6+O6),0),0)</f>
        <v>0</v>
      </c>
      <c r="Q6" s="3" cm="1">
        <f t="array" ref="Q6">_xlfn.SWITCH(B6,'Anagrafica Ammistratore'!A$5,IF(E6-'Fasce Art. piccoli'!A$2&gt;0,'Fasce Art. piccoli'!A$2,E6),0)</f>
        <v>0</v>
      </c>
      <c r="R6" s="3" cm="1">
        <f t="array" ref="R6">_xlfn.SWITCH(B6,'Anagrafica Ammistratore'!A$5,IF(E6-'Fasce Art. piccoli'!A$3&gt;0,'Fasce Art. piccoli'!A$3,E6-Q6),0)</f>
        <v>0</v>
      </c>
      <c r="S6" s="3" cm="1">
        <f t="array" ref="S6">_xlfn.SWITCH(B6,'Anagrafica Ammistratore'!A$5,IF(E6-(Q6+R6)&gt;0,E6-(Q6+R6),0),0)</f>
        <v>0</v>
      </c>
      <c r="T6" s="3" cm="1">
        <f t="array" ref="T6">_xlfn.SWITCH(B6,'Anagrafica Ammistratore'!A$9,IF(E6-'Fasce Industr piccoli'!A$2&gt;0,'Fasce Industr piccoli'!A$2,E6),0)</f>
        <v>0</v>
      </c>
      <c r="U6" s="3" cm="1">
        <f t="array" ref="U6">_xlfn.SWITCH(B6,'Anagrafica Ammistratore'!A$9,IF(E6-'Fasce Industr piccoli'!A$2&gt;0,'Fasce Industr piccoli'!A$2,E6-T6),0)</f>
        <v>0</v>
      </c>
      <c r="V6" s="3" cm="1">
        <f t="array" ref="V6">_xlfn.SWITCH(B6,'Anagrafica Ammistratore'!A$9,IF(E6-(T6+U6)&gt;0,E6-(T6+U6),0),0)</f>
        <v>0</v>
      </c>
      <c r="W6" s="3" cm="1">
        <f t="array" ref="W6">_xlfn.SWITCH(B6,'Anagrafica Ammistratore'!A$11,IF(E6-'Fasce Agricolo Zootec'!A$2&gt;0,'Fasce Agricolo Zootec'!A$2,E6),0)</f>
        <v>0</v>
      </c>
      <c r="X6" s="3" cm="1">
        <f t="array" ref="X6">_xlfn.SWITCH(B6,'Anagrafica Ammistratore'!A$11,IF(E6-(W6)&gt;0,E6-(W6),0),0)</f>
        <v>0</v>
      </c>
      <c r="Y6" s="3">
        <f>(M6*'Fasce D.NON Resid'!C$2)+(N6*'Fasce D.NON Resid'!C$3)+(O6*'Fasce D.NON Resid'!C$4)+(P6*'Fasce D.NON Resid'!C$5)</f>
        <v>0</v>
      </c>
      <c r="Z6" s="3">
        <f>+(Q6*'Fasce Art. piccoli'!C$2)+(R6*'Fasce Art. piccoli'!C$3)+(S6*'Fasce Art. piccoli'!C$4)</f>
        <v>0</v>
      </c>
      <c r="AA6" s="3">
        <f>+(T6*'Fasce Industr piccoli'!C$2)+(U6*'Fasce Industr piccoli'!C$3)+(V6*'Fasce Industr piccoli'!C$4)</f>
        <v>0</v>
      </c>
      <c r="AB6" s="3">
        <f>(W6*'Fasce Agricolo Zootec'!C$2)+(X6*'Fasce Agricolo Zootec'!C$3)</f>
        <v>0</v>
      </c>
      <c r="AC6" s="3">
        <f>IF('Fasce D.NON Resid'!B$9,(Y6/'Fasce D.NON Resid'!B$9)*100,0)</f>
        <v>0</v>
      </c>
      <c r="AD6" s="3">
        <f>IF('Fasce Art. piccoli'!B$9,(Z6/'Fasce Art. piccoli'!B$9)*100,0)</f>
        <v>0</v>
      </c>
      <c r="AE6" s="3">
        <f>IF('Fasce Industr piccoli'!B$9,(AA6/'Fasce Industr piccoli'!B$9)*100,0)</f>
        <v>0</v>
      </c>
      <c r="AF6" s="3">
        <f>IF('Fasce Agricolo Zootec'!B$9,(AB6/'Fasce Agricolo Zootec'!B$9)*100,0)</f>
        <v>0</v>
      </c>
    </row>
    <row r="7" spans="1:32" x14ac:dyDescent="0.2">
      <c r="A7" s="3">
        <v>6</v>
      </c>
      <c r="B7" s="4"/>
      <c r="C7" s="4"/>
      <c r="D7" s="4"/>
      <c r="E7" s="3" t="str" cm="1">
        <f t="array" ref="E7">IFERROR(ROUND(D7*(_xlfn.SWITCH(B7,'Anagrafica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Ammistratore'!F$11)/_xlfn.SWITCH(B7,'Anagrafica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7" s="10" t="str" cm="1">
        <f t="array" ref="F7">IFERROR(ROUND(_xlfn.SWITCH(B7,'Anagrafica Ammistratore'!A$4,('Dati Bolletta'!K$4*AC7)/100,'Anagrafica Ammistratore'!A$5,('Dati Bolletta'!Q$4*AD7)/100,'Anagrafica Ammistratore'!A$6,'Dati Bolletta'!E$13*(E7/'Anagrafica Ammistratore'!H$6),'Anagrafica Ammistratore'!A$7,'Dati Bolletta'!K$13*(E7/'Anagrafica Ammistratore'!H$7),'Anagrafica Ammistratore'!A$8,'Dati Bolletta'!Q$13*(E7/'Anagrafica Ammistratore'!H$8),'Anagrafica Ammistratore'!A$9,('Dati Bolletta'!E$22*AE7)/100,'Anagrafica Ammistratore'!A$10,'Dati Bolletta'!K$22*(E7/'Anagrafica Ammistratore'!H$10),'Anagrafica Ammistratore'!A$11,('Dati Bolletta'!Q$22)*AF7/100),3),"")</f>
        <v/>
      </c>
      <c r="G7" s="10" t="str" cm="1">
        <f t="array" ref="G7">IFERROR(ROUND(_xlfn.SWITCH(B7,'Anagrafica Ammistratore'!A$4,'Dati Bolletta'!K$5*(E7/'Anagrafica Ammistratore'!F$4),'Anagrafica Ammistratore'!A$5,'Dati Bolletta'!Q$5*(E7/'Anagrafica Ammistratore'!F$5),'Anagrafica Ammistratore'!A$6,'Dati Bolletta'!E$14*(E7/'Anagrafica Ammistratore'!F$6),'Anagrafica Ammistratore'!A$7,'Dati Bolletta'!K$14*(E7/'Anagrafica Ammistratore'!F$7),'Anagrafica Ammistratore'!A$8,'Dati Bolletta'!Q18*(E7/'Anagrafica Ammistratore'!F$8),'Anagrafica Ammistratore'!A$9,'Dati Bolletta'!E$23*(E7/'Anagrafica Ammistratore'!F$9),'Anagrafica Ammistratore'!A$10,'Dati Bolletta'!K$23*(E7/'Anagrafica Ammistratore'!F$10),'Anagrafica Ammistratore'!A$11,'Dati Bolletta'!Q$23*(E7/'Anagrafica Ammistratore'!F$11)),3),"")</f>
        <v/>
      </c>
      <c r="H7" s="10" t="str" cm="1">
        <f t="array" ref="H7">IFERROR(ROUND(_xlfn.SWITCH(B7,'Anagrafica Ammistratore'!A$4,'Dati Bolletta'!K$6*(E7/'Anagrafica Ammistratore'!F$4),'Anagrafica Ammistratore'!A$5,'Dati Bolletta'!Q$6*(E7/'Anagrafica Ammistratore'!F$5),'Anagrafica Ammistratore'!A$6,'Dati Bolletta'!E$15*(E7/'Anagrafica Ammistratore'!F$6),'Anagrafica Ammistratore'!A$7,'Dati Bolletta'!K$15*(E7/'Anagrafica Ammistratore'!F$7),'Anagrafica Ammistratore'!A$8,'Dati Bolletta'!#REF!*(E7/'Anagrafica Ammistratore'!F$8),'Anagrafica Ammistratore'!A$9,'Dati Bolletta'!E$24*(E7/'Anagrafica Ammistratore'!F$9),'Anagrafica Ammistratore'!A$10,'Dati Bolletta'!K$24*(E7/'Anagrafica Ammistratore'!F$10),'Anagrafica Ammistratore'!A$11,'Dati Bolletta'!Q$24*(E7/'Anagrafica Ammistratore'!F$11)),3),"")</f>
        <v/>
      </c>
      <c r="I7" s="10" t="str" cm="1">
        <f t="array" ref="I7">IFERROR(ROUND(_xlfn.SWITCH(B7,'Anagrafica Ammistratore'!A$4,'Dati Bolletta'!K$8*(E7/'Anagrafica Ammistratore'!F$4),'Anagrafica Ammistratore'!A$5,'Dati Bolletta'!Q$8*(E7/'Anagrafica Ammistratore'!F$5),'Anagrafica Ammistratore'!A$6,'Dati Bolletta'!E$17*(E7/'Anagrafica Ammistratore'!F$6),'Anagrafica Ammistratore'!A$7,'Dati Bolletta'!K$17*(E7/'Anagrafica Ammistratore'!F$7),'Anagrafica Ammistratore'!A$8,'Dati Bolletta'!Q22*(E7/'Anagrafica Ammistratore'!F$8),'Anagrafica Ammistratore'!A$9,'Dati Bolletta'!E$26*(E7/'Anagrafica Ammistratore'!F$9),'Anagrafica Ammistratore'!A$10,'Dati Bolletta'!K$26*(E7/'Anagrafica Ammistratore'!F$10),'Anagrafica Ammistratore'!A$11,'Dati Bolletta'!Q$26*(E7/'Anagrafica Ammistratore'!F$11)),6),"")</f>
        <v/>
      </c>
      <c r="J7" s="10" t="str" cm="1">
        <f t="array" ref="J7">IFERROR(ROUND(_xlfn.SWITCH(B7,'Anagrafica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Ammistratore'!#REF!,0)),3),"")</f>
        <v/>
      </c>
      <c r="K7" s="10">
        <f>IFERROR(IF(D7,('Anagrafica Ammistratore'!B$15/'Anagrafica Ammistratore'!B$13),0),"")</f>
        <v>0</v>
      </c>
      <c r="L7" s="11" t="str">
        <f t="shared" si="0"/>
        <v/>
      </c>
      <c r="M7" s="3" cm="1">
        <f t="array" ref="M7">_xlfn.SWITCH(B7,'Anagrafica Ammistratore'!A$4,IF(E7-'Fasce D.NON Resid'!A$2&gt;0,'Fasce D.NON Resid'!A$2,E7),0)</f>
        <v>0</v>
      </c>
      <c r="N7" s="3" cm="1">
        <f t="array" ref="N7">_xlfn.SWITCH(B7,'Anagrafica Ammistratore'!A$4,IF(E7-'Fasce D.NON Resid'!A$3&gt;0,'Fasce D.NON Resid'!A$3-M7,E7-M7),0)</f>
        <v>0</v>
      </c>
      <c r="O7" s="3" cm="1">
        <f t="array" ref="O7">_xlfn.SWITCH(B7,'Anagrafica Ammistratore'!A$4,IF(E7-'Fasce D.NON Resid'!A$4&gt;0,'Fasce D.NON Resid'!A$4-(M7+N7),E7-(M7+N7)),0)</f>
        <v>0</v>
      </c>
      <c r="P7" s="3" cm="1">
        <f t="array" ref="P7">_xlfn.SWITCH(B7,'Anagrafica Ammistratore'!A$4,IF(E7-(M7+N7+O7)&gt;0,E7-(N7+M7+O7),0),0)</f>
        <v>0</v>
      </c>
      <c r="Q7" s="3" cm="1">
        <f t="array" ref="Q7">_xlfn.SWITCH(B7,'Anagrafica Ammistratore'!A$5,IF(E7-'Fasce Art. piccoli'!A$2&gt;0,'Fasce Art. piccoli'!A$2,E7),0)</f>
        <v>0</v>
      </c>
      <c r="R7" s="3" cm="1">
        <f t="array" ref="R7">_xlfn.SWITCH(B7,'Anagrafica Ammistratore'!A$5,IF(E7-'Fasce Art. piccoli'!A$3&gt;0,'Fasce Art. piccoli'!A$3,E7-Q7),0)</f>
        <v>0</v>
      </c>
      <c r="S7" s="3" cm="1">
        <f t="array" ref="S7">_xlfn.SWITCH(B7,'Anagrafica Ammistratore'!A$5,IF(E7-(Q7+R7)&gt;0,E7-(Q7+R7),0),0)</f>
        <v>0</v>
      </c>
      <c r="T7" s="3" cm="1">
        <f t="array" ref="T7">_xlfn.SWITCH(B7,'Anagrafica Ammistratore'!A$9,IF(E7-'Fasce Industr piccoli'!A$2&gt;0,'Fasce Industr piccoli'!A$2,E7),0)</f>
        <v>0</v>
      </c>
      <c r="U7" s="3" cm="1">
        <f t="array" ref="U7">_xlfn.SWITCH(B7,'Anagrafica Ammistratore'!A$9,IF(E7-'Fasce Industr piccoli'!A$2&gt;0,'Fasce Industr piccoli'!A$2,E7-T7),0)</f>
        <v>0</v>
      </c>
      <c r="V7" s="3" cm="1">
        <f t="array" ref="V7">_xlfn.SWITCH(B7,'Anagrafica Ammistratore'!A$9,IF(E7-(T7+U7)&gt;0,E7-(T7+U7),0),0)</f>
        <v>0</v>
      </c>
      <c r="W7" s="3" cm="1">
        <f t="array" ref="W7">_xlfn.SWITCH(B7,'Anagrafica Ammistratore'!A$11,IF(E7-'Fasce Agricolo Zootec'!A$2&gt;0,'Fasce Agricolo Zootec'!A$2,E7),0)</f>
        <v>0</v>
      </c>
      <c r="X7" s="3" cm="1">
        <f t="array" ref="X7">_xlfn.SWITCH(B7,'Anagrafica Ammistratore'!A$11,IF(E7-(W7)&gt;0,E7-(W7),0),0)</f>
        <v>0</v>
      </c>
      <c r="Y7" s="3">
        <f>(M7*'Fasce D.NON Resid'!C$2)+(N7*'Fasce D.NON Resid'!C$3)+(O7*'Fasce D.NON Resid'!C$4)+(P7*'Fasce D.NON Resid'!C$5)</f>
        <v>0</v>
      </c>
      <c r="Z7" s="3">
        <f>+(Q7*'Fasce Art. piccoli'!C$2)+(R7*'Fasce Art. piccoli'!C$3)+(S7*'Fasce Art. piccoli'!C$4)</f>
        <v>0</v>
      </c>
      <c r="AA7" s="3">
        <f>+(T7*'Fasce Industr piccoli'!C$2)+(U7*'Fasce Industr piccoli'!C$3)+(V7*'Fasce Industr piccoli'!C$4)</f>
        <v>0</v>
      </c>
      <c r="AB7" s="3">
        <f>(W7*'Fasce Agricolo Zootec'!C$2)+(X7*'Fasce Agricolo Zootec'!C$3)</f>
        <v>0</v>
      </c>
      <c r="AC7" s="3">
        <f>IF('Fasce D.NON Resid'!B$9,(Y7/'Fasce D.NON Resid'!B$9)*100,0)</f>
        <v>0</v>
      </c>
      <c r="AD7" s="3">
        <f>IF('Fasce Art. piccoli'!B$9,(Z7/'Fasce Art. piccoli'!B$9)*100,0)</f>
        <v>0</v>
      </c>
      <c r="AE7" s="3">
        <f>IF('Fasce Industr piccoli'!B$9,(AA7/'Fasce Industr piccoli'!B$9)*100,0)</f>
        <v>0</v>
      </c>
      <c r="AF7" s="3">
        <f>IF('Fasce Agricolo Zootec'!B$9,(AB7/'Fasce Agricolo Zootec'!B$9)*100,0)</f>
        <v>0</v>
      </c>
    </row>
    <row r="8" spans="1:32" x14ac:dyDescent="0.2">
      <c r="A8" s="3">
        <v>7</v>
      </c>
      <c r="B8" s="4"/>
      <c r="C8" s="4"/>
      <c r="D8" s="4"/>
      <c r="E8" s="3" t="str" cm="1">
        <f t="array" ref="E8">IFERROR(ROUND(D8*(_xlfn.SWITCH(B8,'Anagrafica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Ammistratore'!F$11)/_xlfn.SWITCH(B8,'Anagrafica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8" s="10" t="str" cm="1">
        <f t="array" ref="F8">IFERROR(ROUND(_xlfn.SWITCH(B8,'Anagrafica Ammistratore'!A$4,('Dati Bolletta'!K$4*AC8)/100,'Anagrafica Ammistratore'!A$5,('Dati Bolletta'!Q$4*AD8)/100,'Anagrafica Ammistratore'!A$6,'Dati Bolletta'!E$13*(E8/'Anagrafica Ammistratore'!H$6),'Anagrafica Ammistratore'!A$7,'Dati Bolletta'!K$13*(E8/'Anagrafica Ammistratore'!H$7),'Anagrafica Ammistratore'!A$8,'Dati Bolletta'!Q$13*(E8/'Anagrafica Ammistratore'!H$8),'Anagrafica Ammistratore'!A$9,('Dati Bolletta'!E$22*AE8)/100,'Anagrafica Ammistratore'!A$10,'Dati Bolletta'!K$22*(E8/'Anagrafica Ammistratore'!H$10),'Anagrafica Ammistratore'!A$11,('Dati Bolletta'!Q$22)*AF8/100),3),"")</f>
        <v/>
      </c>
      <c r="G8" s="10" t="str" cm="1">
        <f t="array" ref="G8">IFERROR(ROUND(_xlfn.SWITCH(B8,'Anagrafica Ammistratore'!A$4,'Dati Bolletta'!K$5*(E8/'Anagrafica Ammistratore'!F$4),'Anagrafica Ammistratore'!A$5,'Dati Bolletta'!Q$5*(E8/'Anagrafica Ammistratore'!F$5),'Anagrafica Ammistratore'!A$6,'Dati Bolletta'!E$14*(E8/'Anagrafica Ammistratore'!F$6),'Anagrafica Ammistratore'!A$7,'Dati Bolletta'!K$14*(E8/'Anagrafica Ammistratore'!F$7),'Anagrafica Ammistratore'!A$8,'Dati Bolletta'!#REF!*(E8/'Anagrafica Ammistratore'!F$8),'Anagrafica Ammistratore'!A$9,'Dati Bolletta'!E$23*(E8/'Anagrafica Ammistratore'!F$9),'Anagrafica Ammistratore'!A$10,'Dati Bolletta'!K$23*(E8/'Anagrafica Ammistratore'!F$10),'Anagrafica Ammistratore'!A$11,'Dati Bolletta'!Q$23*(E8/'Anagrafica Ammistratore'!F$11)),3),"")</f>
        <v/>
      </c>
      <c r="H8" s="10" t="str" cm="1">
        <f t="array" ref="H8">IFERROR(ROUND(_xlfn.SWITCH(B8,'Anagrafica Ammistratore'!A$4,'Dati Bolletta'!K$6*(E8/'Anagrafica Ammistratore'!F$4),'Anagrafica Ammistratore'!A$5,'Dati Bolletta'!Q$6*(E8/'Anagrafica Ammistratore'!F$5),'Anagrafica Ammistratore'!A$6,'Dati Bolletta'!E$15*(E8/'Anagrafica Ammistratore'!F$6),'Anagrafica Ammistratore'!A$7,'Dati Bolletta'!K$15*(E8/'Anagrafica Ammistratore'!F$7),'Anagrafica Ammistratore'!A$8,'Dati Bolletta'!Q21*(E8/'Anagrafica Ammistratore'!F$8),'Anagrafica Ammistratore'!A$9,'Dati Bolletta'!E$24*(E8/'Anagrafica Ammistratore'!F$9),'Anagrafica Ammistratore'!A$10,'Dati Bolletta'!K$24*(E8/'Anagrafica Ammistratore'!F$10),'Anagrafica Ammistratore'!A$11,'Dati Bolletta'!Q$24*(E8/'Anagrafica Ammistratore'!F$11)),3),"")</f>
        <v/>
      </c>
      <c r="I8" s="10" t="str" cm="1">
        <f t="array" ref="I8">IFERROR(ROUND(_xlfn.SWITCH(B8,'Anagrafica Ammistratore'!A$4,'Dati Bolletta'!K$8*(E8/'Anagrafica Ammistratore'!F$4),'Anagrafica Ammistratore'!A$5,'Dati Bolletta'!Q$8*(E8/'Anagrafica Ammistratore'!F$5),'Anagrafica Ammistratore'!A$6,'Dati Bolletta'!E$17*(E8/'Anagrafica Ammistratore'!F$6),'Anagrafica Ammistratore'!A$7,'Dati Bolletta'!K$17*(E8/'Anagrafica Ammistratore'!F$7),'Anagrafica Ammistratore'!A$8,'Dati Bolletta'!Q23*(E8/'Anagrafica Ammistratore'!F$8),'Anagrafica Ammistratore'!A$9,'Dati Bolletta'!E$26*(E8/'Anagrafica Ammistratore'!F$9),'Anagrafica Ammistratore'!A$10,'Dati Bolletta'!K$26*(E8/'Anagrafica Ammistratore'!F$10),'Anagrafica Ammistratore'!A$11,'Dati Bolletta'!Q$26*(E8/'Anagrafica Ammistratore'!F$11)),6),"")</f>
        <v/>
      </c>
      <c r="J8" s="10" t="str" cm="1">
        <f t="array" ref="J8">IFERROR(ROUND(_xlfn.SWITCH(B8,'Anagrafica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Ammistratore'!B17,0)),3),"")</f>
        <v/>
      </c>
      <c r="K8" s="10">
        <f>IFERROR(IF(D8,('Anagrafica Ammistratore'!B$15/'Anagrafica Ammistratore'!B$13),0),"")</f>
        <v>0</v>
      </c>
      <c r="L8" s="11" t="str">
        <f t="shared" si="0"/>
        <v/>
      </c>
      <c r="M8" s="3" cm="1">
        <f t="array" ref="M8">_xlfn.SWITCH(B8,'Anagrafica Ammistratore'!A$4,IF(E8-'Fasce D.NON Resid'!A$2&gt;0,'Fasce D.NON Resid'!A$2,E8),0)</f>
        <v>0</v>
      </c>
      <c r="N8" s="3" cm="1">
        <f t="array" ref="N8">_xlfn.SWITCH(B8,'Anagrafica Ammistratore'!A$4,IF(E8-'Fasce D.NON Resid'!A$3&gt;0,'Fasce D.NON Resid'!A$3-M8,E8-M8),0)</f>
        <v>0</v>
      </c>
      <c r="O8" s="3" cm="1">
        <f t="array" ref="O8">_xlfn.SWITCH(B8,'Anagrafica Ammistratore'!A$4,IF(E8-'Fasce D.NON Resid'!A$4&gt;0,'Fasce D.NON Resid'!A$4-(M8+N8),E8-(M8+N8)),0)</f>
        <v>0</v>
      </c>
      <c r="P8" s="3" cm="1">
        <f t="array" ref="P8">_xlfn.SWITCH(B8,'Anagrafica Ammistratore'!A$4,IF(E8-(M8+N8+O8)&gt;0,E8-(N8+M8+O8),0),0)</f>
        <v>0</v>
      </c>
      <c r="Q8" s="3" cm="1">
        <f t="array" ref="Q8">_xlfn.SWITCH(B8,'Anagrafica Ammistratore'!A$5,IF(E8-'Fasce Art. piccoli'!A$2&gt;0,'Fasce Art. piccoli'!A$2,E8),0)</f>
        <v>0</v>
      </c>
      <c r="R8" s="3" cm="1">
        <f t="array" ref="R8">_xlfn.SWITCH(B8,'Anagrafica Ammistratore'!A$5,IF(E8-'Fasce Art. piccoli'!A$3&gt;0,'Fasce Art. piccoli'!A$3,E8-Q8),0)</f>
        <v>0</v>
      </c>
      <c r="S8" s="3" cm="1">
        <f t="array" ref="S8">_xlfn.SWITCH(B8,'Anagrafica Ammistratore'!A$5,IF(E8-(Q8+R8)&gt;0,E8-(Q8+R8),0),0)</f>
        <v>0</v>
      </c>
      <c r="T8" s="3" cm="1">
        <f t="array" ref="T8">_xlfn.SWITCH(B8,'Anagrafica Ammistratore'!A$9,IF(E8-'Fasce Industr piccoli'!A$2&gt;0,'Fasce Industr piccoli'!A$2,E8),0)</f>
        <v>0</v>
      </c>
      <c r="U8" s="3" cm="1">
        <f t="array" ref="U8">_xlfn.SWITCH(B8,'Anagrafica Ammistratore'!A$9,IF(E8-'Fasce Industr piccoli'!A$2&gt;0,'Fasce Industr piccoli'!A$2,E8-T8),0)</f>
        <v>0</v>
      </c>
      <c r="V8" s="3" cm="1">
        <f t="array" ref="V8">_xlfn.SWITCH(B8,'Anagrafica Ammistratore'!A$9,IF(E8-(T8+U8)&gt;0,E8-(T8+U8),0),0)</f>
        <v>0</v>
      </c>
      <c r="W8" s="3" cm="1">
        <f t="array" ref="W8">_xlfn.SWITCH(B8,'Anagrafica Ammistratore'!A$11,IF(E8-'Fasce Agricolo Zootec'!A$2&gt;0,'Fasce Agricolo Zootec'!A$2,E8),0)</f>
        <v>0</v>
      </c>
      <c r="X8" s="3" cm="1">
        <f t="array" ref="X8">_xlfn.SWITCH(B8,'Anagrafica Ammistratore'!A$11,IF(E8-(W8)&gt;0,E8-(W8),0),0)</f>
        <v>0</v>
      </c>
      <c r="Y8" s="3">
        <f>(M8*'Fasce D.NON Resid'!C$2)+(N8*'Fasce D.NON Resid'!C$3)+(O8*'Fasce D.NON Resid'!C$4)+(P8*'Fasce D.NON Resid'!C$5)</f>
        <v>0</v>
      </c>
      <c r="Z8" s="3">
        <f>+(Q8*'Fasce Art. piccoli'!C$2)+(R8*'Fasce Art. piccoli'!C$3)+(S8*'Fasce Art. piccoli'!C$4)</f>
        <v>0</v>
      </c>
      <c r="AA8" s="3">
        <f>+(T8*'Fasce Industr piccoli'!C$2)+(U8*'Fasce Industr piccoli'!C$3)+(V8*'Fasce Industr piccoli'!C$4)</f>
        <v>0</v>
      </c>
      <c r="AB8" s="3">
        <f>(W8*'Fasce Agricolo Zootec'!C$2)+(X8*'Fasce Agricolo Zootec'!C$3)</f>
        <v>0</v>
      </c>
      <c r="AC8" s="3">
        <f>IF('Fasce D.NON Resid'!B$9,(Y8/'Fasce D.NON Resid'!B$9)*100,0)</f>
        <v>0</v>
      </c>
      <c r="AD8" s="3">
        <f>IF('Fasce Art. piccoli'!B$9,(Z8/'Fasce Art. piccoli'!B$9)*100,0)</f>
        <v>0</v>
      </c>
      <c r="AE8" s="3">
        <f>IF('Fasce Industr piccoli'!B$9,(AA8/'Fasce Industr piccoli'!B$9)*100,0)</f>
        <v>0</v>
      </c>
      <c r="AF8" s="3">
        <f>IF('Fasce Agricolo Zootec'!B$9,(AB8/'Fasce Agricolo Zootec'!B$9)*100,0)</f>
        <v>0</v>
      </c>
    </row>
    <row r="9" spans="1:32" x14ac:dyDescent="0.2">
      <c r="A9" s="3">
        <v>8</v>
      </c>
      <c r="B9" s="4"/>
      <c r="C9" s="4"/>
      <c r="D9" s="4"/>
      <c r="E9" s="3" t="str" cm="1">
        <f t="array" ref="E9">IFERROR(ROUND(D9*(_xlfn.SWITCH(B9,'Anagrafica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Ammistratore'!F$11)/_xlfn.SWITCH(B9,'Anagrafica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9" s="10" t="str" cm="1">
        <f t="array" ref="F9">IFERROR(ROUND(_xlfn.SWITCH(B9,'Anagrafica Ammistratore'!A$4,('Dati Bolletta'!K$4*AC9)/100,'Anagrafica Ammistratore'!A$5,('Dati Bolletta'!Q$4*AD9)/100,'Anagrafica Ammistratore'!A$6,'Dati Bolletta'!E$13*(E9/'Anagrafica Ammistratore'!H$6),'Anagrafica Ammistratore'!A$7,'Dati Bolletta'!K$13*(E9/'Anagrafica Ammistratore'!H$7),'Anagrafica Ammistratore'!A$8,'Dati Bolletta'!Q$13*(E9/'Anagrafica Ammistratore'!H$8),'Anagrafica Ammistratore'!A$9,('Dati Bolletta'!E$22*AE9)/100,'Anagrafica Ammistratore'!A$10,'Dati Bolletta'!K$22*(E9/'Anagrafica Ammistratore'!H$10),'Anagrafica Ammistratore'!A$11,('Dati Bolletta'!Q$22)*AF9/100),3),"")</f>
        <v/>
      </c>
      <c r="G9" s="10" t="str" cm="1">
        <f t="array" ref="G9">IFERROR(ROUND(_xlfn.SWITCH(B9,'Anagrafica Ammistratore'!A$4,'Dati Bolletta'!K$5*(E9/'Anagrafica Ammistratore'!F$4),'Anagrafica Ammistratore'!A$5,'Dati Bolletta'!Q$5*(E9/'Anagrafica Ammistratore'!F$5),'Anagrafica Ammistratore'!A$6,'Dati Bolletta'!E$14*(E9/'Anagrafica Ammistratore'!F$6),'Anagrafica Ammistratore'!A$7,'Dati Bolletta'!K$14*(E9/'Anagrafica Ammistratore'!F$7),'Anagrafica Ammistratore'!A$8,'Dati Bolletta'!Q21*(E9/'Anagrafica Ammistratore'!F$8),'Anagrafica Ammistratore'!A$9,'Dati Bolletta'!E$23*(E9/'Anagrafica Ammistratore'!F$9),'Anagrafica Ammistratore'!A$10,'Dati Bolletta'!K$23*(E9/'Anagrafica Ammistratore'!F$10),'Anagrafica Ammistratore'!A$11,'Dati Bolletta'!Q$23*(E9/'Anagrafica Ammistratore'!F$11)),3),"")</f>
        <v/>
      </c>
      <c r="H9" s="10" t="str" cm="1">
        <f t="array" ref="H9">IFERROR(ROUND(_xlfn.SWITCH(B9,'Anagrafica Ammistratore'!A$4,'Dati Bolletta'!K$6*(E9/'Anagrafica Ammistratore'!F$4),'Anagrafica Ammistratore'!A$5,'Dati Bolletta'!Q$6*(E9/'Anagrafica Ammistratore'!F$5),'Anagrafica Ammistratore'!A$6,'Dati Bolletta'!E$15*(E9/'Anagrafica Ammistratore'!F$6),'Anagrafica Ammistratore'!A$7,'Dati Bolletta'!K$15*(E9/'Anagrafica Ammistratore'!F$7),'Anagrafica Ammistratore'!A$8,'Dati Bolletta'!Q20*(E9/'Anagrafica Ammistratore'!F$8),'Anagrafica Ammistratore'!A$9,'Dati Bolletta'!E$24*(E9/'Anagrafica Ammistratore'!F$9),'Anagrafica Ammistratore'!A$10,'Dati Bolletta'!K$24*(E9/'Anagrafica Ammistratore'!F$10),'Anagrafica Ammistratore'!A$11,'Dati Bolletta'!Q$24*(E9/'Anagrafica Ammistratore'!F$11)),3),"")</f>
        <v/>
      </c>
      <c r="I9" s="10" t="str" cm="1">
        <f t="array" ref="I9">IFERROR(ROUND(_xlfn.SWITCH(B9,'Anagrafica Ammistratore'!A$4,'Dati Bolletta'!K$8*(E9/'Anagrafica Ammistratore'!F$4),'Anagrafica Ammistratore'!A$5,'Dati Bolletta'!Q$8*(E9/'Anagrafica Ammistratore'!F$5),'Anagrafica Ammistratore'!A$6,'Dati Bolletta'!E$17*(E9/'Anagrafica Ammistratore'!F$6),'Anagrafica Ammistratore'!A$7,'Dati Bolletta'!K$17*(E9/'Anagrafica Ammistratore'!F$7),'Anagrafica Ammistratore'!A$8,'Dati Bolletta'!Q24*(E9/'Anagrafica Ammistratore'!F$8),'Anagrafica Ammistratore'!A$9,'Dati Bolletta'!E$26*(E9/'Anagrafica Ammistratore'!F$9),'Anagrafica Ammistratore'!A$10,'Dati Bolletta'!K$26*(E9/'Anagrafica Ammistratore'!F$10),'Anagrafica Ammistratore'!A$11,'Dati Bolletta'!Q$26*(E9/'Anagrafica Ammistratore'!F$11)),6),"")</f>
        <v/>
      </c>
      <c r="J9" s="10" t="str" cm="1">
        <f t="array" ref="J9">IFERROR(ROUND(_xlfn.SWITCH(B9,'Anagrafica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Ammistratore'!B18,0)),3),"")</f>
        <v/>
      </c>
      <c r="K9" s="10">
        <f>IFERROR(IF(D9,('Anagrafica Ammistratore'!B$15/'Anagrafica Ammistratore'!B$13),0),"")</f>
        <v>0</v>
      </c>
      <c r="L9" s="11" t="str">
        <f t="shared" si="0"/>
        <v/>
      </c>
      <c r="M9" s="3" cm="1">
        <f t="array" ref="M9">_xlfn.SWITCH(B9,'Anagrafica Ammistratore'!A$4,IF(E9-'Fasce D.NON Resid'!A$2&gt;0,'Fasce D.NON Resid'!A$2,E9),0)</f>
        <v>0</v>
      </c>
      <c r="N9" s="3" cm="1">
        <f t="array" ref="N9">_xlfn.SWITCH(B9,'Anagrafica Ammistratore'!A$4,IF(E9-'Fasce D.NON Resid'!A$3&gt;0,'Fasce D.NON Resid'!A$3-M9,E9-M9),0)</f>
        <v>0</v>
      </c>
      <c r="O9" s="3" cm="1">
        <f t="array" ref="O9">_xlfn.SWITCH(B9,'Anagrafica Ammistratore'!A$4,IF(E9-'Fasce D.NON Resid'!A$4&gt;0,'Fasce D.NON Resid'!A$4-(M9+N9),E9-(M9+N9)),0)</f>
        <v>0</v>
      </c>
      <c r="P9" s="3" cm="1">
        <f t="array" ref="P9">_xlfn.SWITCH(B9,'Anagrafica Ammistratore'!A$4,IF(E9-(M9+N9+O9)&gt;0,E9-(N9+M9+O9),0),0)</f>
        <v>0</v>
      </c>
      <c r="Q9" s="3" cm="1">
        <f t="array" ref="Q9">_xlfn.SWITCH(B9,'Anagrafica Ammistratore'!A$5,IF(E9-'Fasce Art. piccoli'!A$2&gt;0,'Fasce Art. piccoli'!A$2,E9),0)</f>
        <v>0</v>
      </c>
      <c r="R9" s="3" cm="1">
        <f t="array" ref="R9">_xlfn.SWITCH(B9,'Anagrafica Ammistratore'!A$5,IF(E9-'Fasce Art. piccoli'!A$3&gt;0,'Fasce Art. piccoli'!A$3,E9-Q9),0)</f>
        <v>0</v>
      </c>
      <c r="S9" s="3" cm="1">
        <f t="array" ref="S9">_xlfn.SWITCH(B9,'Anagrafica Ammistratore'!A$5,IF(E9-(Q9+R9)&gt;0,E9-(Q9+R9),0),0)</f>
        <v>0</v>
      </c>
      <c r="T9" s="3" cm="1">
        <f t="array" ref="T9">_xlfn.SWITCH(B9,'Anagrafica Ammistratore'!A$9,IF(E9-'Fasce Industr piccoli'!A$2&gt;0,'Fasce Industr piccoli'!A$2,E9),0)</f>
        <v>0</v>
      </c>
      <c r="U9" s="3" cm="1">
        <f t="array" ref="U9">_xlfn.SWITCH(B9,'Anagrafica Ammistratore'!A$9,IF(E9-'Fasce Industr piccoli'!A$2&gt;0,'Fasce Industr piccoli'!A$2,E9-T9),0)</f>
        <v>0</v>
      </c>
      <c r="V9" s="3" cm="1">
        <f t="array" ref="V9">_xlfn.SWITCH(B9,'Anagrafica Ammistratore'!A$9,IF(E9-(T9+U9)&gt;0,E9-(T9+U9),0),0)</f>
        <v>0</v>
      </c>
      <c r="W9" s="3" cm="1">
        <f t="array" ref="W9">_xlfn.SWITCH(B9,'Anagrafica Ammistratore'!A$11,IF(E9-'Fasce Agricolo Zootec'!A$2&gt;0,'Fasce Agricolo Zootec'!A$2,E9),0)</f>
        <v>0</v>
      </c>
      <c r="X9" s="3" cm="1">
        <f t="array" ref="X9">_xlfn.SWITCH(B9,'Anagrafica Ammistratore'!A$11,IF(E9-(W9)&gt;0,E9-(W9),0),0)</f>
        <v>0</v>
      </c>
      <c r="Y9" s="3">
        <f>(M9*'Fasce D.NON Resid'!C$2)+(N9*'Fasce D.NON Resid'!C$3)+(O9*'Fasce D.NON Resid'!C$4)+(P9*'Fasce D.NON Resid'!C$5)</f>
        <v>0</v>
      </c>
      <c r="Z9" s="3">
        <f>+(Q9*'Fasce Art. piccoli'!C$2)+(R9*'Fasce Art. piccoli'!C$3)+(S9*'Fasce Art. piccoli'!C$4)</f>
        <v>0</v>
      </c>
      <c r="AA9" s="3">
        <f>+(T9*'Fasce Industr piccoli'!C$2)+(U9*'Fasce Industr piccoli'!C$3)+(V9*'Fasce Industr piccoli'!C$4)</f>
        <v>0</v>
      </c>
      <c r="AB9" s="3">
        <f>(W9*'Fasce Agricolo Zootec'!C$2)+(X9*'Fasce Agricolo Zootec'!C$3)</f>
        <v>0</v>
      </c>
      <c r="AC9" s="3">
        <f>IF('Fasce D.NON Resid'!B$9,(Y9/'Fasce D.NON Resid'!B$9)*100,0)</f>
        <v>0</v>
      </c>
      <c r="AD9" s="3">
        <f>IF('Fasce Art. piccoli'!B$9,(Z9/'Fasce Art. piccoli'!B$9)*100,0)</f>
        <v>0</v>
      </c>
      <c r="AE9" s="3">
        <f>IF('Fasce Industr piccoli'!B$9,(AA9/'Fasce Industr piccoli'!B$9)*100,0)</f>
        <v>0</v>
      </c>
      <c r="AF9" s="3">
        <f>IF('Fasce Agricolo Zootec'!B$9,(AB9/'Fasce Agricolo Zootec'!B$9)*100,0)</f>
        <v>0</v>
      </c>
    </row>
    <row r="10" spans="1:32" x14ac:dyDescent="0.2">
      <c r="A10" s="3">
        <v>9</v>
      </c>
      <c r="B10" s="4"/>
      <c r="C10" s="4"/>
      <c r="D10" s="4"/>
      <c r="E10" s="3" t="str" cm="1">
        <f t="array" ref="E10">IFERROR(ROUND(D10*(_xlfn.SWITCH(B10,'Anagrafica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Ammistratore'!F$11)/_xlfn.SWITCH(B10,'Anagrafica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0" s="10" t="str" cm="1">
        <f t="array" ref="F10">IFERROR(ROUND(_xlfn.SWITCH(B10,'Anagrafica Ammistratore'!A$4,('Dati Bolletta'!K$4*AC10)/100,'Anagrafica Ammistratore'!A$5,('Dati Bolletta'!Q$4*AD10)/100,'Anagrafica Ammistratore'!A$6,'Dati Bolletta'!E$13*(E10/'Anagrafica Ammistratore'!H$6),'Anagrafica Ammistratore'!A$7,'Dati Bolletta'!K$13*(E10/'Anagrafica Ammistratore'!H$7),'Anagrafica Ammistratore'!A$8,'Dati Bolletta'!Q$13*(E10/'Anagrafica Ammistratore'!H$8),'Anagrafica Ammistratore'!A$9,('Dati Bolletta'!E$22*AE10)/100,'Anagrafica Ammistratore'!A$10,'Dati Bolletta'!K$22*(E10/'Anagrafica Ammistratore'!H$10),'Anagrafica Ammistratore'!A$11,('Dati Bolletta'!Q$22)*AF10/100),3),"")</f>
        <v/>
      </c>
      <c r="G10" s="10" t="str" cm="1">
        <f t="array" ref="G10">IFERROR(ROUND(_xlfn.SWITCH(B10,'Anagrafica Ammistratore'!A$4,'Dati Bolletta'!K$5*(E10/'Anagrafica Ammistratore'!F$4),'Anagrafica Ammistratore'!A$5,'Dati Bolletta'!Q$5*(E10/'Anagrafica Ammistratore'!F$5),'Anagrafica Ammistratore'!A$6,'Dati Bolletta'!E$14*(E10/'Anagrafica Ammistratore'!F$6),'Anagrafica Ammistratore'!A$7,'Dati Bolletta'!K$14*(E10/'Anagrafica Ammistratore'!F$7),'Anagrafica Ammistratore'!A$8,'Dati Bolletta'!Q20*(E10/'Anagrafica Ammistratore'!F$8),'Anagrafica Ammistratore'!A$9,'Dati Bolletta'!E$23*(E10/'Anagrafica Ammistratore'!F$9),'Anagrafica Ammistratore'!A$10,'Dati Bolletta'!K$23*(E10/'Anagrafica Ammistratore'!F$10),'Anagrafica Ammistratore'!A$11,'Dati Bolletta'!Q$23*(E10/'Anagrafica Ammistratore'!F$11)),3),"")</f>
        <v/>
      </c>
      <c r="H10" s="10" t="str" cm="1">
        <f t="array" ref="H10">IFERROR(ROUND(_xlfn.SWITCH(B10,'Anagrafica Ammistratore'!A$4,'Dati Bolletta'!K$6*(E10/'Anagrafica Ammistratore'!F$4),'Anagrafica Ammistratore'!A$5,'Dati Bolletta'!Q$6*(E10/'Anagrafica Ammistratore'!F$5),'Anagrafica Ammistratore'!A$6,'Dati Bolletta'!E$15*(E10/'Anagrafica Ammistratore'!F$6),'Anagrafica Ammistratore'!A$7,'Dati Bolletta'!K$15*(E10/'Anagrafica Ammistratore'!F$7),'Anagrafica Ammistratore'!A$8,'Dati Bolletta'!Q22*(E10/'Anagrafica Ammistratore'!F$8),'Anagrafica Ammistratore'!A$9,'Dati Bolletta'!E$24*(E10/'Anagrafica Ammistratore'!F$9),'Anagrafica Ammistratore'!A$10,'Dati Bolletta'!K$24*(E10/'Anagrafica Ammistratore'!F$10),'Anagrafica Ammistratore'!A$11,'Dati Bolletta'!Q$24*(E10/'Anagrafica Ammistratore'!F$11)),3),"")</f>
        <v/>
      </c>
      <c r="I10" s="10" t="str" cm="1">
        <f t="array" ref="I10">IFERROR(ROUND(_xlfn.SWITCH(B10,'Anagrafica Ammistratore'!A$4,'Dati Bolletta'!K$8*(E10/'Anagrafica Ammistratore'!F$4),'Anagrafica Ammistratore'!A$5,'Dati Bolletta'!Q$8*(E10/'Anagrafica Ammistratore'!F$5),'Anagrafica Ammistratore'!A$6,'Dati Bolletta'!E$17*(E10/'Anagrafica Ammistratore'!F$6),'Anagrafica Ammistratore'!A$7,'Dati Bolletta'!K$17*(E10/'Anagrafica Ammistratore'!F$7),'Anagrafica Ammistratore'!A$8,'Dati Bolletta'!Q25*(E10/'Anagrafica Ammistratore'!F$8),'Anagrafica Ammistratore'!A$9,'Dati Bolletta'!E$26*(E10/'Anagrafica Ammistratore'!F$9),'Anagrafica Ammistratore'!A$10,'Dati Bolletta'!K$26*(E10/'Anagrafica Ammistratore'!F$10),'Anagrafica Ammistratore'!A$11,'Dati Bolletta'!Q$26*(E10/'Anagrafica Ammistratore'!F$11)),6),"")</f>
        <v/>
      </c>
      <c r="J10" s="10" t="str" cm="1">
        <f t="array" ref="J10">IFERROR(ROUND(_xlfn.SWITCH(B10,'Anagrafica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Ammistratore'!#REF!,0)),3),"")</f>
        <v/>
      </c>
      <c r="K10" s="10">
        <f>IFERROR(IF(D10,('Anagrafica Ammistratore'!B$15/'Anagrafica Ammistratore'!B$13),0),"")</f>
        <v>0</v>
      </c>
      <c r="L10" s="11" t="str">
        <f t="shared" si="0"/>
        <v/>
      </c>
      <c r="M10" s="3" cm="1">
        <f t="array" ref="M10">_xlfn.SWITCH(B10,'Anagrafica Ammistratore'!A$4,IF(E10-'Fasce D.NON Resid'!A$2&gt;0,'Fasce D.NON Resid'!A$2,E10),0)</f>
        <v>0</v>
      </c>
      <c r="N10" s="3" cm="1">
        <f t="array" ref="N10">_xlfn.SWITCH(B10,'Anagrafica Ammistratore'!A$4,IF(E10-'Fasce D.NON Resid'!A$3&gt;0,'Fasce D.NON Resid'!A$3-M10,E10-M10),0)</f>
        <v>0</v>
      </c>
      <c r="O10" s="3" cm="1">
        <f t="array" ref="O10">_xlfn.SWITCH(B10,'Anagrafica Ammistratore'!A$4,IF(E10-'Fasce D.NON Resid'!A$4&gt;0,'Fasce D.NON Resid'!A$4-(M10+N10),E10-(M10+N10)),0)</f>
        <v>0</v>
      </c>
      <c r="P10" s="3" cm="1">
        <f t="array" ref="P10">_xlfn.SWITCH(B10,'Anagrafica Ammistratore'!A$4,IF(E10-(M10+N10+O10)&gt;0,E10-(N10+M10+O10),0),0)</f>
        <v>0</v>
      </c>
      <c r="Q10" s="3" cm="1">
        <f t="array" ref="Q10">_xlfn.SWITCH(B10,'Anagrafica Ammistratore'!A$5,IF(E10-'Fasce Art. piccoli'!A$2&gt;0,'Fasce Art. piccoli'!A$2,E10),0)</f>
        <v>0</v>
      </c>
      <c r="R10" s="3" cm="1">
        <f t="array" ref="R10">_xlfn.SWITCH(B10,'Anagrafica Ammistratore'!A$5,IF(E10-'Fasce Art. piccoli'!A$3&gt;0,'Fasce Art. piccoli'!A$3,E10-Q10),0)</f>
        <v>0</v>
      </c>
      <c r="S10" s="3" cm="1">
        <f t="array" ref="S10">_xlfn.SWITCH(B10,'Anagrafica Ammistratore'!A$5,IF(E10-(Q10+R10)&gt;0,E10-(Q10+R10),0),0)</f>
        <v>0</v>
      </c>
      <c r="T10" s="3" cm="1">
        <f t="array" ref="T10">_xlfn.SWITCH(B10,'Anagrafica Ammistratore'!A$9,IF(E10-'Fasce Industr piccoli'!A$2&gt;0,'Fasce Industr piccoli'!A$2,E10),0)</f>
        <v>0</v>
      </c>
      <c r="U10" s="3" cm="1">
        <f t="array" ref="U10">_xlfn.SWITCH(B10,'Anagrafica Ammistratore'!A$9,IF(E10-'Fasce Industr piccoli'!A$2&gt;0,'Fasce Industr piccoli'!A$2,E10-T10),0)</f>
        <v>0</v>
      </c>
      <c r="V10" s="3" cm="1">
        <f t="array" ref="V10">_xlfn.SWITCH(B10,'Anagrafica Ammistratore'!A$9,IF(E10-(T10+U10)&gt;0,E10-(T10+U10),0),0)</f>
        <v>0</v>
      </c>
      <c r="W10" s="3" cm="1">
        <f t="array" ref="W10">_xlfn.SWITCH(B10,'Anagrafica Ammistratore'!A$11,IF(E10-'Fasce Agricolo Zootec'!A$2&gt;0,'Fasce Agricolo Zootec'!A$2,E10),0)</f>
        <v>0</v>
      </c>
      <c r="X10" s="3" cm="1">
        <f t="array" ref="X10">_xlfn.SWITCH(B10,'Anagrafica Ammistratore'!A$11,IF(E10-(W10)&gt;0,E10-(W10),0),0)</f>
        <v>0</v>
      </c>
      <c r="Y10" s="3">
        <f>(M10*'Fasce D.NON Resid'!C$2)+(N10*'Fasce D.NON Resid'!C$3)+(O10*'Fasce D.NON Resid'!C$4)+(P10*'Fasce D.NON Resid'!C$5)</f>
        <v>0</v>
      </c>
      <c r="Z10" s="3">
        <f>+(Q10*'Fasce Art. piccoli'!C$2)+(R10*'Fasce Art. piccoli'!C$3)+(S10*'Fasce Art. piccoli'!C$4)</f>
        <v>0</v>
      </c>
      <c r="AA10" s="3">
        <f>+(T10*'Fasce Industr piccoli'!C$2)+(U10*'Fasce Industr piccoli'!C$3)+(V10*'Fasce Industr piccoli'!C$4)</f>
        <v>0</v>
      </c>
      <c r="AB10" s="3">
        <f>(W10*'Fasce Agricolo Zootec'!C$2)+(X10*'Fasce Agricolo Zootec'!C$3)</f>
        <v>0</v>
      </c>
      <c r="AC10" s="3">
        <f>IF('Fasce D.NON Resid'!B$9,(Y10/'Fasce D.NON Resid'!B$9)*100,0)</f>
        <v>0</v>
      </c>
      <c r="AD10" s="3">
        <f>IF('Fasce Art. piccoli'!B$9,(Z10/'Fasce Art. piccoli'!B$9)*100,0)</f>
        <v>0</v>
      </c>
      <c r="AE10" s="3">
        <f>IF('Fasce Industr piccoli'!B$9,(AA10/'Fasce Industr piccoli'!B$9)*100,0)</f>
        <v>0</v>
      </c>
      <c r="AF10" s="3">
        <f>IF('Fasce Agricolo Zootec'!B$9,(AB10/'Fasce Agricolo Zootec'!B$9)*100,0)</f>
        <v>0</v>
      </c>
    </row>
    <row r="11" spans="1:32" x14ac:dyDescent="0.2">
      <c r="A11" s="3">
        <v>10</v>
      </c>
      <c r="B11" s="4"/>
      <c r="C11" s="4"/>
      <c r="D11" s="4"/>
      <c r="E11" s="3" t="str" cm="1">
        <f t="array" ref="E11">IFERROR(ROUND(D11*(_xlfn.SWITCH(B11,'Anagrafica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Ammistratore'!F$11)/_xlfn.SWITCH(B11,'Anagrafica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1" s="10" t="str" cm="1">
        <f t="array" ref="F11">IFERROR(ROUND(_xlfn.SWITCH(B11,'Anagrafica Ammistratore'!A$4,('Dati Bolletta'!K$4*AC11)/100,'Anagrafica Ammistratore'!A$5,('Dati Bolletta'!Q$4*AD11)/100,'Anagrafica Ammistratore'!A$6,'Dati Bolletta'!E$13*(E11/'Anagrafica Ammistratore'!H$6),'Anagrafica Ammistratore'!A$7,'Dati Bolletta'!K$13*(E11/'Anagrafica Ammistratore'!H$7),'Anagrafica Ammistratore'!A$8,'Dati Bolletta'!Q$13*(E11/'Anagrafica Ammistratore'!H$8),'Anagrafica Ammistratore'!A$9,('Dati Bolletta'!E$22*AE11)/100,'Anagrafica Ammistratore'!A$10,'Dati Bolletta'!K$22*(E11/'Anagrafica Ammistratore'!H$10),'Anagrafica Ammistratore'!A$11,('Dati Bolletta'!Q$22)*AF11/100),3),"")</f>
        <v/>
      </c>
      <c r="G11" s="10" t="str" cm="1">
        <f t="array" ref="G11">IFERROR(ROUND(_xlfn.SWITCH(B11,'Anagrafica Ammistratore'!A$4,'Dati Bolletta'!K$5*(E11/'Anagrafica Ammistratore'!F$4),'Anagrafica Ammistratore'!A$5,'Dati Bolletta'!Q$5*(E11/'Anagrafica Ammistratore'!F$5),'Anagrafica Ammistratore'!A$6,'Dati Bolletta'!E$14*(E11/'Anagrafica Ammistratore'!F$6),'Anagrafica Ammistratore'!A$7,'Dati Bolletta'!K$14*(E11/'Anagrafica Ammistratore'!F$7),'Anagrafica Ammistratore'!A$8,'Dati Bolletta'!Q22*(E11/'Anagrafica Ammistratore'!F$8),'Anagrafica Ammistratore'!A$9,'Dati Bolletta'!E$23*(E11/'Anagrafica Ammistratore'!F$9),'Anagrafica Ammistratore'!A$10,'Dati Bolletta'!K$23*(E11/'Anagrafica Ammistratore'!F$10),'Anagrafica Ammistratore'!A$11,'Dati Bolletta'!Q$23*(E11/'Anagrafica Ammistratore'!F$11)),3),"")</f>
        <v/>
      </c>
      <c r="H11" s="10" t="str" cm="1">
        <f t="array" ref="H11">IFERROR(ROUND(_xlfn.SWITCH(B11,'Anagrafica Ammistratore'!A$4,'Dati Bolletta'!K$6*(E11/'Anagrafica Ammistratore'!F$4),'Anagrafica Ammistratore'!A$5,'Dati Bolletta'!Q$6*(E11/'Anagrafica Ammistratore'!F$5),'Anagrafica Ammistratore'!A$6,'Dati Bolletta'!E$15*(E11/'Anagrafica Ammistratore'!F$6),'Anagrafica Ammistratore'!A$7,'Dati Bolletta'!K$15*(E11/'Anagrafica Ammistratore'!F$7),'Anagrafica Ammistratore'!A$8,'Dati Bolletta'!Q23*(E11/'Anagrafica Ammistratore'!F$8),'Anagrafica Ammistratore'!A$9,'Dati Bolletta'!E$24*(E11/'Anagrafica Ammistratore'!F$9),'Anagrafica Ammistratore'!A$10,'Dati Bolletta'!K$24*(E11/'Anagrafica Ammistratore'!F$10),'Anagrafica Ammistratore'!A$11,'Dati Bolletta'!Q$24*(E11/'Anagrafica Ammistratore'!F$11)),3),"")</f>
        <v/>
      </c>
      <c r="I11" s="10" t="str" cm="1">
        <f t="array" ref="I11">IFERROR(ROUND(_xlfn.SWITCH(B11,'Anagrafica Ammistratore'!A$4,'Dati Bolletta'!K$8*(E11/'Anagrafica Ammistratore'!F$4),'Anagrafica Ammistratore'!A$5,'Dati Bolletta'!Q$8*(E11/'Anagrafica Ammistratore'!F$5),'Anagrafica Ammistratore'!A$6,'Dati Bolletta'!E$17*(E11/'Anagrafica Ammistratore'!F$6),'Anagrafica Ammistratore'!A$7,'Dati Bolletta'!K$17*(E11/'Anagrafica Ammistratore'!F$7),'Anagrafica Ammistratore'!A$8,'Dati Bolletta'!#REF!*(E11/'Anagrafica Ammistratore'!F$8),'Anagrafica Ammistratore'!A$9,'Dati Bolletta'!E$26*(E11/'Anagrafica Ammistratore'!F$9),'Anagrafica Ammistratore'!A$10,'Dati Bolletta'!K$26*(E11/'Anagrafica Ammistratore'!F$10),'Anagrafica Ammistratore'!A$11,'Dati Bolletta'!Q$26*(E11/'Anagrafica Ammistratore'!F$11)),6),"")</f>
        <v/>
      </c>
      <c r="J11" s="10" t="str" cm="1">
        <f t="array" ref="J11">IFERROR(ROUND(_xlfn.SWITCH(B11,'Anagrafica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Ammistratore'!#REF!,0)),3),"")</f>
        <v/>
      </c>
      <c r="K11" s="10">
        <f>IFERROR(IF(D11,('Anagrafica Ammistratore'!B$15/'Anagrafica Ammistratore'!B$13),0),"")</f>
        <v>0</v>
      </c>
      <c r="L11" s="11" t="str">
        <f t="shared" si="0"/>
        <v/>
      </c>
      <c r="M11" s="3" cm="1">
        <f t="array" ref="M11">_xlfn.SWITCH(B11,'Anagrafica Ammistratore'!A$4,IF(E11-'Fasce D.NON Resid'!A$2&gt;0,'Fasce D.NON Resid'!A$2,E11),0)</f>
        <v>0</v>
      </c>
      <c r="N11" s="3" cm="1">
        <f t="array" ref="N11">_xlfn.SWITCH(B11,'Anagrafica Ammistratore'!A$4,IF(E11-'Fasce D.NON Resid'!A$3&gt;0,'Fasce D.NON Resid'!A$3-M11,E11-M11),0)</f>
        <v>0</v>
      </c>
      <c r="O11" s="3" cm="1">
        <f t="array" ref="O11">_xlfn.SWITCH(B11,'Anagrafica Ammistratore'!A$4,IF(E11-'Fasce D.NON Resid'!A$4&gt;0,'Fasce D.NON Resid'!A$4-(M11+N11),E11-(M11+N11)),0)</f>
        <v>0</v>
      </c>
      <c r="P11" s="3" cm="1">
        <f t="array" ref="P11">_xlfn.SWITCH(B11,'Anagrafica Ammistratore'!A$4,IF(E11-(M11+N11+O11)&gt;0,E11-(N11+M11+O11),0),0)</f>
        <v>0</v>
      </c>
      <c r="Q11" s="3" cm="1">
        <f t="array" ref="Q11">_xlfn.SWITCH(B11,'Anagrafica Ammistratore'!A$5,IF(E11-'Fasce Art. piccoli'!A$2&gt;0,'Fasce Art. piccoli'!A$2,E11),0)</f>
        <v>0</v>
      </c>
      <c r="R11" s="3" cm="1">
        <f t="array" ref="R11">_xlfn.SWITCH(B11,'Anagrafica Ammistratore'!A$5,IF(E11-'Fasce Art. piccoli'!A$3&gt;0,'Fasce Art. piccoli'!A$3,E11-Q11),0)</f>
        <v>0</v>
      </c>
      <c r="S11" s="3" cm="1">
        <f t="array" ref="S11">_xlfn.SWITCH(B11,'Anagrafica Ammistratore'!A$5,IF(E11-(Q11+R11)&gt;0,E11-(Q11+R11),0),0)</f>
        <v>0</v>
      </c>
      <c r="T11" s="3" cm="1">
        <f t="array" ref="T11">_xlfn.SWITCH(B11,'Anagrafica Ammistratore'!A$9,IF(E11-'Fasce Industr piccoli'!A$2&gt;0,'Fasce Industr piccoli'!A$2,E11),0)</f>
        <v>0</v>
      </c>
      <c r="U11" s="3" cm="1">
        <f t="array" ref="U11">_xlfn.SWITCH(B11,'Anagrafica Ammistratore'!A$9,IF(E11-'Fasce Industr piccoli'!A$2&gt;0,'Fasce Industr piccoli'!A$2,E11-T11),0)</f>
        <v>0</v>
      </c>
      <c r="V11" s="3" cm="1">
        <f t="array" ref="V11">_xlfn.SWITCH(B11,'Anagrafica Ammistratore'!A$9,IF(E11-(T11+U11)&gt;0,E11-(T11+U11),0),0)</f>
        <v>0</v>
      </c>
      <c r="W11" s="3" cm="1">
        <f t="array" ref="W11">_xlfn.SWITCH(B11,'Anagrafica Ammistratore'!A$11,IF(E11-'Fasce Agricolo Zootec'!A$2&gt;0,'Fasce Agricolo Zootec'!A$2,E11),0)</f>
        <v>0</v>
      </c>
      <c r="X11" s="3" cm="1">
        <f t="array" ref="X11">_xlfn.SWITCH(B11,'Anagrafica Ammistratore'!A$11,IF(E11-(W11)&gt;0,E11-(W11),0),0)</f>
        <v>0</v>
      </c>
      <c r="Y11" s="3">
        <f>(M11*'Fasce D.NON Resid'!C$2)+(N11*'Fasce D.NON Resid'!C$3)+(O11*'Fasce D.NON Resid'!C$4)+(P11*'Fasce D.NON Resid'!C$5)</f>
        <v>0</v>
      </c>
      <c r="Z11" s="3">
        <f>+(Q11*'Fasce Art. piccoli'!C$2)+(R11*'Fasce Art. piccoli'!C$3)+(S11*'Fasce Art. piccoli'!C$4)</f>
        <v>0</v>
      </c>
      <c r="AA11" s="3">
        <f>+(T11*'Fasce Industr piccoli'!C$2)+(U11*'Fasce Industr piccoli'!C$3)+(V11*'Fasce Industr piccoli'!C$4)</f>
        <v>0</v>
      </c>
      <c r="AB11" s="3">
        <f>(W11*'Fasce Agricolo Zootec'!C$2)+(X11*'Fasce Agricolo Zootec'!C$3)</f>
        <v>0</v>
      </c>
      <c r="AC11" s="3">
        <f>IF('Fasce D.NON Resid'!B$9,(Y11/'Fasce D.NON Resid'!B$9)*100,0)</f>
        <v>0</v>
      </c>
      <c r="AD11" s="3">
        <f>IF('Fasce Art. piccoli'!B$9,(Z11/'Fasce Art. piccoli'!B$9)*100,0)</f>
        <v>0</v>
      </c>
      <c r="AE11" s="3">
        <f>IF('Fasce Industr piccoli'!B$9,(AA11/'Fasce Industr piccoli'!B$9)*100,0)</f>
        <v>0</v>
      </c>
      <c r="AF11" s="3">
        <f>IF('Fasce Agricolo Zootec'!B$9,(AB11/'Fasce Agricolo Zootec'!B$9)*100,0)</f>
        <v>0</v>
      </c>
    </row>
    <row r="12" spans="1:32" x14ac:dyDescent="0.2">
      <c r="A12" s="3">
        <v>11</v>
      </c>
      <c r="B12" s="4"/>
      <c r="C12" s="4"/>
      <c r="D12" s="4"/>
      <c r="E12" s="3" t="str" cm="1">
        <f t="array" ref="E12">IFERROR(ROUND(D12*(_xlfn.SWITCH(B12,'Anagrafica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Ammistratore'!F$11)/_xlfn.SWITCH(B12,'Anagrafica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2" s="10" t="str" cm="1">
        <f t="array" ref="F12">IFERROR(ROUND(_xlfn.SWITCH(B12,'Anagrafica Ammistratore'!A$4,('Dati Bolletta'!K$4*AC12)/100,'Anagrafica Ammistratore'!A$5,('Dati Bolletta'!Q$4*AD12)/100,'Anagrafica Ammistratore'!A$6,'Dati Bolletta'!E$13*(E12/'Anagrafica Ammistratore'!H$6),'Anagrafica Ammistratore'!A$7,'Dati Bolletta'!K$13*(E12/'Anagrafica Ammistratore'!H$7),'Anagrafica Ammistratore'!A$8,'Dati Bolletta'!Q$13*(E12/'Anagrafica Ammistratore'!H$8),'Anagrafica Ammistratore'!A$9,('Dati Bolletta'!E$22*AE12)/100,'Anagrafica Ammistratore'!A$10,'Dati Bolletta'!K$22*(E12/'Anagrafica Ammistratore'!H$10),'Anagrafica Ammistratore'!A$11,('Dati Bolletta'!Q$22)*AF12/100),3),"")</f>
        <v/>
      </c>
      <c r="G12" s="10" t="str" cm="1">
        <f t="array" ref="G12">IFERROR(ROUND(_xlfn.SWITCH(B12,'Anagrafica Ammistratore'!A$4,'Dati Bolletta'!K$5*(E12/'Anagrafica Ammistratore'!F$4),'Anagrafica Ammistratore'!A$5,'Dati Bolletta'!Q$5*(E12/'Anagrafica Ammistratore'!F$5),'Anagrafica Ammistratore'!A$6,'Dati Bolletta'!E$14*(E12/'Anagrafica Ammistratore'!F$6),'Anagrafica Ammistratore'!A$7,'Dati Bolletta'!K$14*(E12/'Anagrafica Ammistratore'!F$7),'Anagrafica Ammistratore'!A$8,'Dati Bolletta'!Q23*(E12/'Anagrafica Ammistratore'!F$8),'Anagrafica Ammistratore'!A$9,'Dati Bolletta'!E$23*(E12/'Anagrafica Ammistratore'!F$9),'Anagrafica Ammistratore'!A$10,'Dati Bolletta'!K$23*(E12/'Anagrafica Ammistratore'!F$10),'Anagrafica Ammistratore'!A$11,'Dati Bolletta'!Q$23*(E12/'Anagrafica Ammistratore'!F$11)),3),"")</f>
        <v/>
      </c>
      <c r="H12" s="10" t="str" cm="1">
        <f t="array" ref="H12">IFERROR(ROUND(_xlfn.SWITCH(B12,'Anagrafica Ammistratore'!A$4,'Dati Bolletta'!K$6*(E12/'Anagrafica Ammistratore'!F$4),'Anagrafica Ammistratore'!A$5,'Dati Bolletta'!Q$6*(E12/'Anagrafica Ammistratore'!F$5),'Anagrafica Ammistratore'!A$6,'Dati Bolletta'!E$15*(E12/'Anagrafica Ammistratore'!F$6),'Anagrafica Ammistratore'!A$7,'Dati Bolletta'!K$15*(E12/'Anagrafica Ammistratore'!F$7),'Anagrafica Ammistratore'!A$8,'Dati Bolletta'!Q24*(E12/'Anagrafica Ammistratore'!F$8),'Anagrafica Ammistratore'!A$9,'Dati Bolletta'!E$24*(E12/'Anagrafica Ammistratore'!F$9),'Anagrafica Ammistratore'!A$10,'Dati Bolletta'!K$24*(E12/'Anagrafica Ammistratore'!F$10),'Anagrafica Ammistratore'!A$11,'Dati Bolletta'!Q$24*(E12/'Anagrafica Ammistratore'!F$11)),3),"")</f>
        <v/>
      </c>
      <c r="I12" s="10" t="str" cm="1">
        <f t="array" ref="I12">IFERROR(ROUND(_xlfn.SWITCH(B12,'Anagrafica Ammistratore'!A$4,'Dati Bolletta'!K$8*(E12/'Anagrafica Ammistratore'!F$4),'Anagrafica Ammistratore'!A$5,'Dati Bolletta'!Q$8*(E12/'Anagrafica Ammistratore'!F$5),'Anagrafica Ammistratore'!A$6,'Dati Bolletta'!E$17*(E12/'Anagrafica Ammistratore'!F$6),'Anagrafica Ammistratore'!A$7,'Dati Bolletta'!K$17*(E12/'Anagrafica Ammistratore'!F$7),'Anagrafica Ammistratore'!A$8,'Dati Bolletta'!Q26*(E12/'Anagrafica Ammistratore'!F$8),'Anagrafica Ammistratore'!A$9,'Dati Bolletta'!E$26*(E12/'Anagrafica Ammistratore'!F$9),'Anagrafica Ammistratore'!A$10,'Dati Bolletta'!K$26*(E12/'Anagrafica Ammistratore'!F$10),'Anagrafica Ammistratore'!A$11,'Dati Bolletta'!Q$26*(E12/'Anagrafica Ammistratore'!F$11)),6),"")</f>
        <v/>
      </c>
      <c r="J12" s="10" t="str" cm="1">
        <f t="array" ref="J12">IFERROR(ROUND(_xlfn.SWITCH(B12,'Anagrafica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Ammistratore'!B21,0)),3),"")</f>
        <v/>
      </c>
      <c r="K12" s="10">
        <f>IFERROR(IF(D12,('Anagrafica Ammistratore'!B$15/'Anagrafica Ammistratore'!B$13),0),"")</f>
        <v>0</v>
      </c>
      <c r="L12" s="11" t="str">
        <f t="shared" si="0"/>
        <v/>
      </c>
      <c r="M12" s="3" cm="1">
        <f t="array" ref="M12">_xlfn.SWITCH(B12,'Anagrafica Ammistratore'!A$4,IF(E12-'Fasce D.NON Resid'!A$2&gt;0,'Fasce D.NON Resid'!A$2,E12),0)</f>
        <v>0</v>
      </c>
      <c r="N12" s="3" cm="1">
        <f t="array" ref="N12">_xlfn.SWITCH(B12,'Anagrafica Ammistratore'!A$4,IF(E12-'Fasce D.NON Resid'!A$3&gt;0,'Fasce D.NON Resid'!A$3-M12,E12-M12),0)</f>
        <v>0</v>
      </c>
      <c r="O12" s="3" cm="1">
        <f t="array" ref="O12">_xlfn.SWITCH(B12,'Anagrafica Ammistratore'!A$4,IF(E12-'Fasce D.NON Resid'!A$4&gt;0,'Fasce D.NON Resid'!A$4-(M12+N12),E12-(M12+N12)),0)</f>
        <v>0</v>
      </c>
      <c r="P12" s="3" cm="1">
        <f t="array" ref="P12">_xlfn.SWITCH(B12,'Anagrafica Ammistratore'!A$4,IF(E12-(M12+N12+O12)&gt;0,E12-(N12+M12+O12),0),0)</f>
        <v>0</v>
      </c>
      <c r="Q12" s="3" cm="1">
        <f t="array" ref="Q12">_xlfn.SWITCH(B12,'Anagrafica Ammistratore'!A$5,IF(E12-'Fasce Art. piccoli'!A$2&gt;0,'Fasce Art. piccoli'!A$2,E12),0)</f>
        <v>0</v>
      </c>
      <c r="R12" s="3" cm="1">
        <f t="array" ref="R12">_xlfn.SWITCH(B12,'Anagrafica Ammistratore'!A$5,IF(E12-'Fasce Art. piccoli'!A$3&gt;0,'Fasce Art. piccoli'!A$3,E12-Q12),0)</f>
        <v>0</v>
      </c>
      <c r="S12" s="3" cm="1">
        <f t="array" ref="S12">_xlfn.SWITCH(B12,'Anagrafica Ammistratore'!A$5,IF(E12-(Q12+R12)&gt;0,E12-(Q12+R12),0),0)</f>
        <v>0</v>
      </c>
      <c r="T12" s="3" cm="1">
        <f t="array" ref="T12">_xlfn.SWITCH(B12,'Anagrafica Ammistratore'!A$9,IF(E12-'Fasce Industr piccoli'!A$2&gt;0,'Fasce Industr piccoli'!A$2,E12),0)</f>
        <v>0</v>
      </c>
      <c r="U12" s="3" cm="1">
        <f t="array" ref="U12">_xlfn.SWITCH(B12,'Anagrafica Ammistratore'!A$9,IF(E12-'Fasce Industr piccoli'!A$2&gt;0,'Fasce Industr piccoli'!A$2,E12-T12),0)</f>
        <v>0</v>
      </c>
      <c r="V12" s="3" cm="1">
        <f t="array" ref="V12">_xlfn.SWITCH(B12,'Anagrafica Ammistratore'!A$9,IF(E12-(T12+U12)&gt;0,E12-(T12+U12),0),0)</f>
        <v>0</v>
      </c>
      <c r="W12" s="3" cm="1">
        <f t="array" ref="W12">_xlfn.SWITCH(B12,'Anagrafica Ammistratore'!A$11,IF(E12-'Fasce Agricolo Zootec'!A$2&gt;0,'Fasce Agricolo Zootec'!A$2,E12),0)</f>
        <v>0</v>
      </c>
      <c r="X12" s="3" cm="1">
        <f t="array" ref="X12">_xlfn.SWITCH(B12,'Anagrafica Ammistratore'!A$11,IF(E12-(W12)&gt;0,E12-(W12),0),0)</f>
        <v>0</v>
      </c>
      <c r="Y12" s="3">
        <f>(M12*'Fasce D.NON Resid'!C$2)+(N12*'Fasce D.NON Resid'!C$3)+(O12*'Fasce D.NON Resid'!C$4)+(P12*'Fasce D.NON Resid'!C$5)</f>
        <v>0</v>
      </c>
      <c r="Z12" s="3">
        <f>+(Q12*'Fasce Art. piccoli'!C$2)+(R12*'Fasce Art. piccoli'!C$3)+(S12*'Fasce Art. piccoli'!C$4)</f>
        <v>0</v>
      </c>
      <c r="AA12" s="3">
        <f>+(T12*'Fasce Industr piccoli'!C$2)+(U12*'Fasce Industr piccoli'!C$3)+(V12*'Fasce Industr piccoli'!C$4)</f>
        <v>0</v>
      </c>
      <c r="AB12" s="3">
        <f>(W12*'Fasce Agricolo Zootec'!C$2)+(X12*'Fasce Agricolo Zootec'!C$3)</f>
        <v>0</v>
      </c>
      <c r="AC12" s="3">
        <f>IF('Fasce D.NON Resid'!B$9,(Y12/'Fasce D.NON Resid'!B$9)*100,0)</f>
        <v>0</v>
      </c>
      <c r="AD12" s="3">
        <f>IF('Fasce Art. piccoli'!B$9,(Z12/'Fasce Art. piccoli'!B$9)*100,0)</f>
        <v>0</v>
      </c>
      <c r="AE12" s="3">
        <f>IF('Fasce Industr piccoli'!B$9,(AA12/'Fasce Industr piccoli'!B$9)*100,0)</f>
        <v>0</v>
      </c>
      <c r="AF12" s="3">
        <f>IF('Fasce Agricolo Zootec'!B$9,(AB12/'Fasce Agricolo Zootec'!B$9)*100,0)</f>
        <v>0</v>
      </c>
    </row>
    <row r="13" spans="1:32" x14ac:dyDescent="0.2">
      <c r="A13" s="3">
        <v>12</v>
      </c>
      <c r="B13" s="4"/>
      <c r="C13" s="4"/>
      <c r="D13" s="4"/>
      <c r="E13" s="3" t="str" cm="1">
        <f t="array" ref="E13">IFERROR(ROUND(D13*(_xlfn.SWITCH(B13,'Anagrafica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Ammistratore'!F$11)/_xlfn.SWITCH(B13,'Anagrafica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3" s="10" t="str" cm="1">
        <f t="array" ref="F13">IFERROR(ROUND(_xlfn.SWITCH(B13,'Anagrafica Ammistratore'!A$4,('Dati Bolletta'!K$4*AC13)/100,'Anagrafica Ammistratore'!A$5,('Dati Bolletta'!Q$4*AD13)/100,'Anagrafica Ammistratore'!A$6,'Dati Bolletta'!E$13*(E13/'Anagrafica Ammistratore'!H$6),'Anagrafica Ammistratore'!A$7,'Dati Bolletta'!K$13*(E13/'Anagrafica Ammistratore'!H$7),'Anagrafica Ammistratore'!A$8,'Dati Bolletta'!Q$13*(E13/'Anagrafica Ammistratore'!H$8),'Anagrafica Ammistratore'!A$9,('Dati Bolletta'!E$22*AE13)/100,'Anagrafica Ammistratore'!A$10,'Dati Bolletta'!K$22*(E13/'Anagrafica Ammistratore'!H$10),'Anagrafica Ammistratore'!A$11,('Dati Bolletta'!Q$22)*AF13/100),3),"")</f>
        <v/>
      </c>
      <c r="G13" s="10" t="str" cm="1">
        <f t="array" ref="G13">IFERROR(ROUND(_xlfn.SWITCH(B13,'Anagrafica Ammistratore'!A$4,'Dati Bolletta'!K$5*(E13/'Anagrafica Ammistratore'!F$4),'Anagrafica Ammistratore'!A$5,'Dati Bolletta'!Q$5*(E13/'Anagrafica Ammistratore'!F$5),'Anagrafica Ammistratore'!A$6,'Dati Bolletta'!E$14*(E13/'Anagrafica Ammistratore'!F$6),'Anagrafica Ammistratore'!A$7,'Dati Bolletta'!K$14*(E13/'Anagrafica Ammistratore'!F$7),'Anagrafica Ammistratore'!A$8,'Dati Bolletta'!Q24*(E13/'Anagrafica Ammistratore'!F$8),'Anagrafica Ammistratore'!A$9,'Dati Bolletta'!E$23*(E13/'Anagrafica Ammistratore'!F$9),'Anagrafica Ammistratore'!A$10,'Dati Bolletta'!K$23*(E13/'Anagrafica Ammistratore'!F$10),'Anagrafica Ammistratore'!A$11,'Dati Bolletta'!Q$23*(E13/'Anagrafica Ammistratore'!F$11)),3),"")</f>
        <v/>
      </c>
      <c r="H13" s="10" t="str" cm="1">
        <f t="array" ref="H13">IFERROR(ROUND(_xlfn.SWITCH(B13,'Anagrafica Ammistratore'!A$4,'Dati Bolletta'!K$6*(E13/'Anagrafica Ammistratore'!F$4),'Anagrafica Ammistratore'!A$5,'Dati Bolletta'!Q$6*(E13/'Anagrafica Ammistratore'!F$5),'Anagrafica Ammistratore'!A$6,'Dati Bolletta'!E$15*(E13/'Anagrafica Ammistratore'!F$6),'Anagrafica Ammistratore'!A$7,'Dati Bolletta'!K$15*(E13/'Anagrafica Ammistratore'!F$7),'Anagrafica Ammistratore'!A$8,'Dati Bolletta'!Q25*(E13/'Anagrafica Ammistratore'!F$8),'Anagrafica Ammistratore'!A$9,'Dati Bolletta'!E$24*(E13/'Anagrafica Ammistratore'!F$9),'Anagrafica Ammistratore'!A$10,'Dati Bolletta'!K$24*(E13/'Anagrafica Ammistratore'!F$10),'Anagrafica Ammistratore'!A$11,'Dati Bolletta'!Q$24*(E13/'Anagrafica Ammistratore'!F$11)),3),"")</f>
        <v/>
      </c>
      <c r="I13" s="10" t="str" cm="1">
        <f t="array" ref="I13">IFERROR(ROUND(_xlfn.SWITCH(B13,'Anagrafica Ammistratore'!A$4,'Dati Bolletta'!K$8*(E13/'Anagrafica Ammistratore'!F$4),'Anagrafica Ammistratore'!A$5,'Dati Bolletta'!Q$8*(E13/'Anagrafica Ammistratore'!F$5),'Anagrafica Ammistratore'!A$6,'Dati Bolletta'!E$17*(E13/'Anagrafica Ammistratore'!F$6),'Anagrafica Ammistratore'!A$7,'Dati Bolletta'!K$17*(E13/'Anagrafica Ammistratore'!F$7),'Anagrafica Ammistratore'!A$8,'Dati Bolletta'!Q27*(E13/'Anagrafica Ammistratore'!F$8),'Anagrafica Ammistratore'!A$9,'Dati Bolletta'!E$26*(E13/'Anagrafica Ammistratore'!F$9),'Anagrafica Ammistratore'!A$10,'Dati Bolletta'!K$26*(E13/'Anagrafica Ammistratore'!F$10),'Anagrafica Ammistratore'!A$11,'Dati Bolletta'!Q$26*(E13/'Anagrafica Ammistratore'!F$11)),6),"")</f>
        <v/>
      </c>
      <c r="J13" s="10" t="str" cm="1">
        <f t="array" ref="J13">IFERROR(ROUND(_xlfn.SWITCH(B13,'Anagrafica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Ammistratore'!B22,0)),3),"")</f>
        <v/>
      </c>
      <c r="K13" s="10">
        <f>IFERROR(IF(D13,('Anagrafica Ammistratore'!B$15/'Anagrafica Ammistratore'!B$13),0),"")</f>
        <v>0</v>
      </c>
      <c r="L13" s="11" t="str">
        <f t="shared" si="0"/>
        <v/>
      </c>
      <c r="M13" s="3" cm="1">
        <f t="array" ref="M13">_xlfn.SWITCH(B13,'Anagrafica Ammistratore'!A$4,IF(E13-'Fasce D.NON Resid'!A$2&gt;0,'Fasce D.NON Resid'!A$2,E13),0)</f>
        <v>0</v>
      </c>
      <c r="N13" s="3" cm="1">
        <f t="array" ref="N13">_xlfn.SWITCH(B13,'Anagrafica Ammistratore'!A$4,IF(E13-'Fasce D.NON Resid'!A$3&gt;0,'Fasce D.NON Resid'!A$3-M13,E13-M13),0)</f>
        <v>0</v>
      </c>
      <c r="O13" s="3" cm="1">
        <f t="array" ref="O13">_xlfn.SWITCH(B13,'Anagrafica Ammistratore'!A$4,IF(E13-'Fasce D.NON Resid'!A$4&gt;0,'Fasce D.NON Resid'!A$4-(M13+N13),E13-(M13+N13)),0)</f>
        <v>0</v>
      </c>
      <c r="P13" s="3" cm="1">
        <f t="array" ref="P13">_xlfn.SWITCH(B13,'Anagrafica Ammistratore'!A$4,IF(E13-(M13+N13+O13)&gt;0,E13-(N13+M13+O13),0),0)</f>
        <v>0</v>
      </c>
      <c r="Q13" s="3" cm="1">
        <f t="array" ref="Q13">_xlfn.SWITCH(B13,'Anagrafica Ammistratore'!A$5,IF(E13-'Fasce Art. piccoli'!A$2&gt;0,'Fasce Art. piccoli'!A$2,E13),0)</f>
        <v>0</v>
      </c>
      <c r="R13" s="3" cm="1">
        <f t="array" ref="R13">_xlfn.SWITCH(B13,'Anagrafica Ammistratore'!A$5,IF(E13-'Fasce Art. piccoli'!A$3&gt;0,'Fasce Art. piccoli'!A$3,E13-Q13),0)</f>
        <v>0</v>
      </c>
      <c r="S13" s="3" cm="1">
        <f t="array" ref="S13">_xlfn.SWITCH(B13,'Anagrafica Ammistratore'!A$5,IF(E13-(Q13+R13)&gt;0,E13-(Q13+R13),0),0)</f>
        <v>0</v>
      </c>
      <c r="T13" s="3" cm="1">
        <f t="array" ref="T13">_xlfn.SWITCH(B13,'Anagrafica Ammistratore'!A$9,IF(E13-'Fasce Industr piccoli'!A$2&gt;0,'Fasce Industr piccoli'!A$2,E13),0)</f>
        <v>0</v>
      </c>
      <c r="U13" s="3" cm="1">
        <f t="array" ref="U13">_xlfn.SWITCH(B13,'Anagrafica Ammistratore'!A$9,IF(E13-'Fasce Industr piccoli'!A$2&gt;0,'Fasce Industr piccoli'!A$2,E13-T13),0)</f>
        <v>0</v>
      </c>
      <c r="V13" s="3" cm="1">
        <f t="array" ref="V13">_xlfn.SWITCH(B13,'Anagrafica Ammistratore'!A$9,IF(E13-(T13+U13)&gt;0,E13-(T13+U13),0),0)</f>
        <v>0</v>
      </c>
      <c r="W13" s="3" cm="1">
        <f t="array" ref="W13">_xlfn.SWITCH(B13,'Anagrafica Ammistratore'!A$11,IF(E13-'Fasce Agricolo Zootec'!A$2&gt;0,'Fasce Agricolo Zootec'!A$2,E13),0)</f>
        <v>0</v>
      </c>
      <c r="X13" s="3" cm="1">
        <f t="array" ref="X13">_xlfn.SWITCH(B13,'Anagrafica Ammistratore'!A$11,IF(E13-(W13)&gt;0,E13-(W13),0),0)</f>
        <v>0</v>
      </c>
      <c r="Y13" s="3">
        <f>(M13*'Fasce D.NON Resid'!C$2)+(N13*'Fasce D.NON Resid'!C$3)+(O13*'Fasce D.NON Resid'!C$4)+(P13*'Fasce D.NON Resid'!C$5)</f>
        <v>0</v>
      </c>
      <c r="Z13" s="3">
        <f>+(Q13*'Fasce Art. piccoli'!C$2)+(R13*'Fasce Art. piccoli'!C$3)+(S13*'Fasce Art. piccoli'!C$4)</f>
        <v>0</v>
      </c>
      <c r="AA13" s="3">
        <f>+(T13*'Fasce Industr piccoli'!C$2)+(U13*'Fasce Industr piccoli'!C$3)+(V13*'Fasce Industr piccoli'!C$4)</f>
        <v>0</v>
      </c>
      <c r="AB13" s="3">
        <f>(W13*'Fasce Agricolo Zootec'!C$2)+(X13*'Fasce Agricolo Zootec'!C$3)</f>
        <v>0</v>
      </c>
      <c r="AC13" s="3">
        <f>IF('Fasce D.NON Resid'!B$9,(Y13/'Fasce D.NON Resid'!B$9)*100,0)</f>
        <v>0</v>
      </c>
      <c r="AD13" s="3">
        <f>IF('Fasce Art. piccoli'!B$9,(Z13/'Fasce Art. piccoli'!B$9)*100,0)</f>
        <v>0</v>
      </c>
      <c r="AE13" s="3">
        <f>IF('Fasce Industr piccoli'!B$9,(AA13/'Fasce Industr piccoli'!B$9)*100,0)</f>
        <v>0</v>
      </c>
      <c r="AF13" s="3">
        <f>IF('Fasce Agricolo Zootec'!B$9,(AB13/'Fasce Agricolo Zootec'!B$9)*100,0)</f>
        <v>0</v>
      </c>
    </row>
    <row r="14" spans="1:32" x14ac:dyDescent="0.2">
      <c r="A14" s="3">
        <v>13</v>
      </c>
      <c r="B14" s="4"/>
      <c r="C14" s="4"/>
      <c r="D14" s="4"/>
      <c r="E14" s="3" t="str" cm="1">
        <f t="array" ref="E14">IFERROR(ROUND(D14*(_xlfn.SWITCH(B14,'Anagrafica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Ammistratore'!F$11)/_xlfn.SWITCH(B14,'Anagrafica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4" s="10" t="str" cm="1">
        <f t="array" ref="F14">IFERROR(ROUND(_xlfn.SWITCH(B14,'Anagrafica Ammistratore'!A$4,('Dati Bolletta'!K$4*AC14)/100,'Anagrafica Ammistratore'!A$5,('Dati Bolletta'!Q$4*AD14)/100,'Anagrafica Ammistratore'!A$6,'Dati Bolletta'!E$13*(E14/'Anagrafica Ammistratore'!H$6),'Anagrafica Ammistratore'!A$7,'Dati Bolletta'!K$13*(E14/'Anagrafica Ammistratore'!H$7),'Anagrafica Ammistratore'!A$8,'Dati Bolletta'!Q$13*(E14/'Anagrafica Ammistratore'!H$8),'Anagrafica Ammistratore'!A$9,('Dati Bolletta'!E$22*AE14)/100,'Anagrafica Ammistratore'!A$10,'Dati Bolletta'!K$22*(E14/'Anagrafica Ammistratore'!H$10),'Anagrafica Ammistratore'!A$11,('Dati Bolletta'!Q$22)*AF14/100),3),"")</f>
        <v/>
      </c>
      <c r="G14" s="10" t="str" cm="1">
        <f t="array" ref="G14">IFERROR(ROUND(_xlfn.SWITCH(B14,'Anagrafica Ammistratore'!A$4,'Dati Bolletta'!K$5*(E14/'Anagrafica Ammistratore'!F$4),'Anagrafica Ammistratore'!A$5,'Dati Bolletta'!Q$5*(E14/'Anagrafica Ammistratore'!F$5),'Anagrafica Ammistratore'!A$6,'Dati Bolletta'!E$14*(E14/'Anagrafica Ammistratore'!F$6),'Anagrafica Ammistratore'!A$7,'Dati Bolletta'!K$14*(E14/'Anagrafica Ammistratore'!F$7),'Anagrafica Ammistratore'!A$8,'Dati Bolletta'!Q25*(E14/'Anagrafica Ammistratore'!F$8),'Anagrafica Ammistratore'!A$9,'Dati Bolletta'!E$23*(E14/'Anagrafica Ammistratore'!F$9),'Anagrafica Ammistratore'!A$10,'Dati Bolletta'!K$23*(E14/'Anagrafica Ammistratore'!F$10),'Anagrafica Ammistratore'!A$11,'Dati Bolletta'!Q$23*(E14/'Anagrafica Ammistratore'!F$11)),3),"")</f>
        <v/>
      </c>
      <c r="H14" s="10" t="str" cm="1">
        <f t="array" ref="H14">IFERROR(ROUND(_xlfn.SWITCH(B14,'Anagrafica Ammistratore'!A$4,'Dati Bolletta'!K$6*(E14/'Anagrafica Ammistratore'!F$4),'Anagrafica Ammistratore'!A$5,'Dati Bolletta'!Q$6*(E14/'Anagrafica Ammistratore'!F$5),'Anagrafica Ammistratore'!A$6,'Dati Bolletta'!E$15*(E14/'Anagrafica Ammistratore'!F$6),'Anagrafica Ammistratore'!A$7,'Dati Bolletta'!K$15*(E14/'Anagrafica Ammistratore'!F$7),'Anagrafica Ammistratore'!A$8,'Dati Bolletta'!#REF!*(E14/'Anagrafica Ammistratore'!F$8),'Anagrafica Ammistratore'!A$9,'Dati Bolletta'!E$24*(E14/'Anagrafica Ammistratore'!F$9),'Anagrafica Ammistratore'!A$10,'Dati Bolletta'!K$24*(E14/'Anagrafica Ammistratore'!F$10),'Anagrafica Ammistratore'!A$11,'Dati Bolletta'!Q$24*(E14/'Anagrafica Ammistratore'!F$11)),3),"")</f>
        <v/>
      </c>
      <c r="I14" s="10" t="str" cm="1">
        <f t="array" ref="I14">IFERROR(ROUND(_xlfn.SWITCH(B14,'Anagrafica Ammistratore'!A$4,'Dati Bolletta'!K$8*(E14/'Anagrafica Ammistratore'!F$4),'Anagrafica Ammistratore'!A$5,'Dati Bolletta'!Q$8*(E14/'Anagrafica Ammistratore'!F$5),'Anagrafica Ammistratore'!A$6,'Dati Bolletta'!E$17*(E14/'Anagrafica Ammistratore'!F$6),'Anagrafica Ammistratore'!A$7,'Dati Bolletta'!K$17*(E14/'Anagrafica Ammistratore'!F$7),'Anagrafica Ammistratore'!A$8,'Dati Bolletta'!Q28*(E14/'Anagrafica Ammistratore'!F$8),'Anagrafica Ammistratore'!A$9,'Dati Bolletta'!E$26*(E14/'Anagrafica Ammistratore'!F$9),'Anagrafica Ammistratore'!A$10,'Dati Bolletta'!K$26*(E14/'Anagrafica Ammistratore'!F$10),'Anagrafica Ammistratore'!A$11,'Dati Bolletta'!Q$26*(E14/'Anagrafica Ammistratore'!F$11)),6),"")</f>
        <v/>
      </c>
      <c r="J14" s="10" t="str" cm="1">
        <f t="array" ref="J14">IFERROR(ROUND(_xlfn.SWITCH(B14,'Anagrafica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Ammistratore'!B23,0)),3),"")</f>
        <v/>
      </c>
      <c r="K14" s="10">
        <f>IFERROR(IF(D14,('Anagrafica Ammistratore'!B$15/'Anagrafica Ammistratore'!B$13),0),"")</f>
        <v>0</v>
      </c>
      <c r="L14" s="11" t="str">
        <f t="shared" si="0"/>
        <v/>
      </c>
      <c r="M14" s="3" cm="1">
        <f t="array" ref="M14">_xlfn.SWITCH(B14,'Anagrafica Ammistratore'!A$4,IF(E14-'Fasce D.NON Resid'!A$2&gt;0,'Fasce D.NON Resid'!A$2,E14),0)</f>
        <v>0</v>
      </c>
      <c r="N14" s="3" cm="1">
        <f t="array" ref="N14">_xlfn.SWITCH(B14,'Anagrafica Ammistratore'!A$4,IF(E14-'Fasce D.NON Resid'!A$3&gt;0,'Fasce D.NON Resid'!A$3-M14,E14-M14),0)</f>
        <v>0</v>
      </c>
      <c r="O14" s="3" cm="1">
        <f t="array" ref="O14">_xlfn.SWITCH(B14,'Anagrafica Ammistratore'!A$4,IF(E14-'Fasce D.NON Resid'!A$4&gt;0,'Fasce D.NON Resid'!A$4-(M14+N14),E14-(M14+N14)),0)</f>
        <v>0</v>
      </c>
      <c r="P14" s="3" cm="1">
        <f t="array" ref="P14">_xlfn.SWITCH(B14,'Anagrafica Ammistratore'!A$4,IF(E14-(M14+N14+O14)&gt;0,E14-(N14+M14+O14),0),0)</f>
        <v>0</v>
      </c>
      <c r="Q14" s="3" cm="1">
        <f t="array" ref="Q14">_xlfn.SWITCH(B14,'Anagrafica Ammistratore'!A$5,IF(E14-'Fasce Art. piccoli'!A$2&gt;0,'Fasce Art. piccoli'!A$2,E14),0)</f>
        <v>0</v>
      </c>
      <c r="R14" s="3" cm="1">
        <f t="array" ref="R14">_xlfn.SWITCH(B14,'Anagrafica Ammistratore'!A$5,IF(E14-'Fasce Art. piccoli'!A$3&gt;0,'Fasce Art. piccoli'!A$3,E14-Q14),0)</f>
        <v>0</v>
      </c>
      <c r="S14" s="3" cm="1">
        <f t="array" ref="S14">_xlfn.SWITCH(B14,'Anagrafica Ammistratore'!A$5,IF(E14-(Q14+R14)&gt;0,E14-(Q14+R14),0),0)</f>
        <v>0</v>
      </c>
      <c r="T14" s="3" cm="1">
        <f t="array" ref="T14">_xlfn.SWITCH(B14,'Anagrafica Ammistratore'!A$9,IF(E14-'Fasce Industr piccoli'!A$2&gt;0,'Fasce Industr piccoli'!A$2,E14),0)</f>
        <v>0</v>
      </c>
      <c r="U14" s="3" cm="1">
        <f t="array" ref="U14">_xlfn.SWITCH(B14,'Anagrafica Ammistratore'!A$9,IF(E14-'Fasce Industr piccoli'!A$2&gt;0,'Fasce Industr piccoli'!A$2,E14-T14),0)</f>
        <v>0</v>
      </c>
      <c r="V14" s="3" cm="1">
        <f t="array" ref="V14">_xlfn.SWITCH(B14,'Anagrafica Ammistratore'!A$9,IF(E14-(T14+U14)&gt;0,E14-(T14+U14),0),0)</f>
        <v>0</v>
      </c>
      <c r="W14" s="3" cm="1">
        <f t="array" ref="W14">_xlfn.SWITCH(B14,'Anagrafica Ammistratore'!A$11,IF(E14-'Fasce Agricolo Zootec'!A$2&gt;0,'Fasce Agricolo Zootec'!A$2,E14),0)</f>
        <v>0</v>
      </c>
      <c r="X14" s="3" cm="1">
        <f t="array" ref="X14">_xlfn.SWITCH(B14,'Anagrafica Ammistratore'!A$11,IF(E14-(W14)&gt;0,E14-(W14),0),0)</f>
        <v>0</v>
      </c>
      <c r="Y14" s="3">
        <f>(M14*'Fasce D.NON Resid'!C$2)+(N14*'Fasce D.NON Resid'!C$3)+(O14*'Fasce D.NON Resid'!C$4)+(P14*'Fasce D.NON Resid'!C$5)</f>
        <v>0</v>
      </c>
      <c r="Z14" s="3">
        <f>+(Q14*'Fasce Art. piccoli'!C$2)+(R14*'Fasce Art. piccoli'!C$3)+(S14*'Fasce Art. piccoli'!C$4)</f>
        <v>0</v>
      </c>
      <c r="AA14" s="3">
        <f>+(T14*'Fasce Industr piccoli'!C$2)+(U14*'Fasce Industr piccoli'!C$3)+(V14*'Fasce Industr piccoli'!C$4)</f>
        <v>0</v>
      </c>
      <c r="AB14" s="3">
        <f>(W14*'Fasce Agricolo Zootec'!C$2)+(X14*'Fasce Agricolo Zootec'!C$3)</f>
        <v>0</v>
      </c>
      <c r="AC14" s="3">
        <f>IF('Fasce D.NON Resid'!B$9,(Y14/'Fasce D.NON Resid'!B$9)*100,0)</f>
        <v>0</v>
      </c>
      <c r="AD14" s="3">
        <f>IF('Fasce Art. piccoli'!B$9,(Z14/'Fasce Art. piccoli'!B$9)*100,0)</f>
        <v>0</v>
      </c>
      <c r="AE14" s="3">
        <f>IF('Fasce Industr piccoli'!B$9,(AA14/'Fasce Industr piccoli'!B$9)*100,0)</f>
        <v>0</v>
      </c>
      <c r="AF14" s="3">
        <f>IF('Fasce Agricolo Zootec'!B$9,(AB14/'Fasce Agricolo Zootec'!B$9)*100,0)</f>
        <v>0</v>
      </c>
    </row>
    <row r="15" spans="1:32" x14ac:dyDescent="0.2">
      <c r="A15" s="3">
        <v>14</v>
      </c>
      <c r="B15" s="4"/>
      <c r="C15" s="4"/>
      <c r="D15" s="4"/>
      <c r="E15" s="3" t="str" cm="1">
        <f t="array" ref="E15">IFERROR(ROUND(D15*(_xlfn.SWITCH(B15,'Anagrafica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Ammistratore'!F$11)/_xlfn.SWITCH(B15,'Anagrafica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5" s="10" t="str" cm="1">
        <f t="array" ref="F15">IFERROR(ROUND(_xlfn.SWITCH(B15,'Anagrafica Ammistratore'!A$4,('Dati Bolletta'!K$4*AC15)/100,'Anagrafica Ammistratore'!A$5,('Dati Bolletta'!Q$4*AD15)/100,'Anagrafica Ammistratore'!A$6,'Dati Bolletta'!E$13*(E15/'Anagrafica Ammistratore'!H$6),'Anagrafica Ammistratore'!A$7,'Dati Bolletta'!K$13*(E15/'Anagrafica Ammistratore'!H$7),'Anagrafica Ammistratore'!A$8,'Dati Bolletta'!Q$13*(E15/'Anagrafica Ammistratore'!H$8),'Anagrafica Ammistratore'!A$9,('Dati Bolletta'!E$22*AE15)/100,'Anagrafica Ammistratore'!A$10,'Dati Bolletta'!K$22*(E15/'Anagrafica Ammistratore'!H$10),'Anagrafica Ammistratore'!A$11,('Dati Bolletta'!Q$22)*AF15/100),3),"")</f>
        <v/>
      </c>
      <c r="G15" s="10" t="str" cm="1">
        <f t="array" ref="G15">IFERROR(ROUND(_xlfn.SWITCH(B15,'Anagrafica Ammistratore'!A$4,'Dati Bolletta'!K$5*(E15/'Anagrafica Ammistratore'!F$4),'Anagrafica Ammistratore'!A$5,'Dati Bolletta'!Q$5*(E15/'Anagrafica Ammistratore'!F$5),'Anagrafica Ammistratore'!A$6,'Dati Bolletta'!E$14*(E15/'Anagrafica Ammistratore'!F$6),'Anagrafica Ammistratore'!A$7,'Dati Bolletta'!K$14*(E15/'Anagrafica Ammistratore'!F$7),'Anagrafica Ammistratore'!A$8,'Dati Bolletta'!#REF!*(E15/'Anagrafica Ammistratore'!F$8),'Anagrafica Ammistratore'!A$9,'Dati Bolletta'!E$23*(E15/'Anagrafica Ammistratore'!F$9),'Anagrafica Ammistratore'!A$10,'Dati Bolletta'!K$23*(E15/'Anagrafica Ammistratore'!F$10),'Anagrafica Ammistratore'!A$11,'Dati Bolletta'!Q$23*(E15/'Anagrafica Ammistratore'!F$11)),3),"")</f>
        <v/>
      </c>
      <c r="H15" s="10" t="str" cm="1">
        <f t="array" ref="H15">IFERROR(ROUND(_xlfn.SWITCH(B15,'Anagrafica Ammistratore'!A$4,'Dati Bolletta'!K$6*(E15/'Anagrafica Ammistratore'!F$4),'Anagrafica Ammistratore'!A$5,'Dati Bolletta'!Q$6*(E15/'Anagrafica Ammistratore'!F$5),'Anagrafica Ammistratore'!A$6,'Dati Bolletta'!E$15*(E15/'Anagrafica Ammistratore'!F$6),'Anagrafica Ammistratore'!A$7,'Dati Bolletta'!K$15*(E15/'Anagrafica Ammistratore'!F$7),'Anagrafica Ammistratore'!A$8,'Dati Bolletta'!Q26*(E15/'Anagrafica Ammistratore'!F$8),'Anagrafica Ammistratore'!A$9,'Dati Bolletta'!E$24*(E15/'Anagrafica Ammistratore'!F$9),'Anagrafica Ammistratore'!A$10,'Dati Bolletta'!K$24*(E15/'Anagrafica Ammistratore'!F$10),'Anagrafica Ammistratore'!A$11,'Dati Bolletta'!Q$24*(E15/'Anagrafica Ammistratore'!F$11)),3),"")</f>
        <v/>
      </c>
      <c r="I15" s="10" t="str" cm="1">
        <f t="array" ref="I15">IFERROR(ROUND(_xlfn.SWITCH(B15,'Anagrafica Ammistratore'!A$4,'Dati Bolletta'!K$8*(E15/'Anagrafica Ammistratore'!F$4),'Anagrafica Ammistratore'!A$5,'Dati Bolletta'!Q$8*(E15/'Anagrafica Ammistratore'!F$5),'Anagrafica Ammistratore'!A$6,'Dati Bolletta'!E$17*(E15/'Anagrafica Ammistratore'!F$6),'Anagrafica Ammistratore'!A$7,'Dati Bolletta'!K$17*(E15/'Anagrafica Ammistratore'!F$7),'Anagrafica Ammistratore'!A$8,'Dati Bolletta'!Q29*(E15/'Anagrafica Ammistratore'!F$8),'Anagrafica Ammistratore'!A$9,'Dati Bolletta'!E$26*(E15/'Anagrafica Ammistratore'!F$9),'Anagrafica Ammistratore'!A$10,'Dati Bolletta'!K$26*(E15/'Anagrafica Ammistratore'!F$10),'Anagrafica Ammistratore'!A$11,'Dati Bolletta'!Q$26*(E15/'Anagrafica Ammistratore'!F$11)),6),"")</f>
        <v/>
      </c>
      <c r="J15" s="10" t="str" cm="1">
        <f t="array" ref="J15">IFERROR(ROUND(_xlfn.SWITCH(B15,'Anagrafica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Ammistratore'!B24,0)),3),"")</f>
        <v/>
      </c>
      <c r="K15" s="10">
        <f>IFERROR(IF(D15,('Anagrafica Ammistratore'!B$15/'Anagrafica Ammistratore'!B$13),0),"")</f>
        <v>0</v>
      </c>
      <c r="L15" s="11" t="str">
        <f t="shared" si="0"/>
        <v/>
      </c>
      <c r="M15" s="3" cm="1">
        <f t="array" ref="M15">_xlfn.SWITCH(B15,'Anagrafica Ammistratore'!A$4,IF(E15-'Fasce D.NON Resid'!A$2&gt;0,'Fasce D.NON Resid'!A$2,E15),0)</f>
        <v>0</v>
      </c>
      <c r="N15" s="3" cm="1">
        <f t="array" ref="N15">_xlfn.SWITCH(B15,'Anagrafica Ammistratore'!A$4,IF(E15-'Fasce D.NON Resid'!A$3&gt;0,'Fasce D.NON Resid'!A$3-M15,E15-M15),0)</f>
        <v>0</v>
      </c>
      <c r="O15" s="3" cm="1">
        <f t="array" ref="O15">_xlfn.SWITCH(B15,'Anagrafica Ammistratore'!A$4,IF(E15-'Fasce D.NON Resid'!A$4&gt;0,'Fasce D.NON Resid'!A$4-(M15+N15),E15-(M15+N15)),0)</f>
        <v>0</v>
      </c>
      <c r="P15" s="3" cm="1">
        <f t="array" ref="P15">_xlfn.SWITCH(B15,'Anagrafica Ammistratore'!A$4,IF(E15-(M15+N15+O15)&gt;0,E15-(N15+M15+O15),0),0)</f>
        <v>0</v>
      </c>
      <c r="Q15" s="3" cm="1">
        <f t="array" ref="Q15">_xlfn.SWITCH(B15,'Anagrafica Ammistratore'!A$5,IF(E15-'Fasce Art. piccoli'!A$2&gt;0,'Fasce Art. piccoli'!A$2,E15),0)</f>
        <v>0</v>
      </c>
      <c r="R15" s="3" cm="1">
        <f t="array" ref="R15">_xlfn.SWITCH(B15,'Anagrafica Ammistratore'!A$5,IF(E15-'Fasce Art. piccoli'!A$3&gt;0,'Fasce Art. piccoli'!A$3,E15-Q15),0)</f>
        <v>0</v>
      </c>
      <c r="S15" s="3" cm="1">
        <f t="array" ref="S15">_xlfn.SWITCH(B15,'Anagrafica Ammistratore'!A$5,IF(E15-(Q15+R15)&gt;0,E15-(Q15+R15),0),0)</f>
        <v>0</v>
      </c>
      <c r="T15" s="3" cm="1">
        <f t="array" ref="T15">_xlfn.SWITCH(B15,'Anagrafica Ammistratore'!A$9,IF(E15-'Fasce Industr piccoli'!A$2&gt;0,'Fasce Industr piccoli'!A$2,E15),0)</f>
        <v>0</v>
      </c>
      <c r="U15" s="3" cm="1">
        <f t="array" ref="U15">_xlfn.SWITCH(B15,'Anagrafica Ammistratore'!A$9,IF(E15-'Fasce Industr piccoli'!A$2&gt;0,'Fasce Industr piccoli'!A$2,E15-T15),0)</f>
        <v>0</v>
      </c>
      <c r="V15" s="3" cm="1">
        <f t="array" ref="V15">_xlfn.SWITCH(B15,'Anagrafica Ammistratore'!A$9,IF(E15-(T15+U15)&gt;0,E15-(T15+U15),0),0)</f>
        <v>0</v>
      </c>
      <c r="W15" s="3" cm="1">
        <f t="array" ref="W15">_xlfn.SWITCH(B15,'Anagrafica Ammistratore'!A$11,IF(E15-'Fasce Agricolo Zootec'!A$2&gt;0,'Fasce Agricolo Zootec'!A$2,E15),0)</f>
        <v>0</v>
      </c>
      <c r="X15" s="3" cm="1">
        <f t="array" ref="X15">_xlfn.SWITCH(B15,'Anagrafica Ammistratore'!A$11,IF(E15-(W15)&gt;0,E15-(W15),0),0)</f>
        <v>0</v>
      </c>
      <c r="Y15" s="3">
        <f>(M15*'Fasce D.NON Resid'!C$2)+(N15*'Fasce D.NON Resid'!C$3)+(O15*'Fasce D.NON Resid'!C$4)+(P15*'Fasce D.NON Resid'!C$5)</f>
        <v>0</v>
      </c>
      <c r="Z15" s="3">
        <f>+(Q15*'Fasce Art. piccoli'!C$2)+(R15*'Fasce Art. piccoli'!C$3)+(S15*'Fasce Art. piccoli'!C$4)</f>
        <v>0</v>
      </c>
      <c r="AA15" s="3">
        <f>+(T15*'Fasce Industr piccoli'!C$2)+(U15*'Fasce Industr piccoli'!C$3)+(V15*'Fasce Industr piccoli'!C$4)</f>
        <v>0</v>
      </c>
      <c r="AB15" s="3">
        <f>(W15*'Fasce Agricolo Zootec'!C$2)+(X15*'Fasce Agricolo Zootec'!C$3)</f>
        <v>0</v>
      </c>
      <c r="AC15" s="3">
        <f>IF('Fasce D.NON Resid'!B$9,(Y15/'Fasce D.NON Resid'!B$9)*100,0)</f>
        <v>0</v>
      </c>
      <c r="AD15" s="3">
        <f>IF('Fasce Art. piccoli'!B$9,(Z15/'Fasce Art. piccoli'!B$9)*100,0)</f>
        <v>0</v>
      </c>
      <c r="AE15" s="3">
        <f>IF('Fasce Industr piccoli'!B$9,(AA15/'Fasce Industr piccoli'!B$9)*100,0)</f>
        <v>0</v>
      </c>
      <c r="AF15" s="3">
        <f>IF('Fasce Agricolo Zootec'!B$9,(AB15/'Fasce Agricolo Zootec'!B$9)*100,0)</f>
        <v>0</v>
      </c>
    </row>
    <row r="16" spans="1:32" x14ac:dyDescent="0.2">
      <c r="A16" s="3">
        <v>15</v>
      </c>
      <c r="B16" s="4"/>
      <c r="C16" s="4"/>
      <c r="D16" s="4"/>
      <c r="E16" s="3" t="str" cm="1">
        <f t="array" ref="E16">IFERROR(ROUND(D16*(_xlfn.SWITCH(B16,'Anagrafica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Ammistratore'!F$11)/_xlfn.SWITCH(B16,'Anagrafica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6" s="10" t="str" cm="1">
        <f t="array" ref="F16">IFERROR(ROUND(_xlfn.SWITCH(B16,'Anagrafica Ammistratore'!A$4,('Dati Bolletta'!K$4*AC16)/100,'Anagrafica Ammistratore'!A$5,('Dati Bolletta'!Q$4*AD16)/100,'Anagrafica Ammistratore'!A$6,'Dati Bolletta'!E$13*(E16/'Anagrafica Ammistratore'!H$6),'Anagrafica Ammistratore'!A$7,'Dati Bolletta'!K$13*(E16/'Anagrafica Ammistratore'!H$7),'Anagrafica Ammistratore'!A$8,'Dati Bolletta'!Q$13*(E16/'Anagrafica Ammistratore'!H$8),'Anagrafica Ammistratore'!A$9,('Dati Bolletta'!E$22*AE16)/100,'Anagrafica Ammistratore'!A$10,'Dati Bolletta'!K$22*(E16/'Anagrafica Ammistratore'!H$10),'Anagrafica Ammistratore'!A$11,('Dati Bolletta'!Q$22)*AF16/100),3),"")</f>
        <v/>
      </c>
      <c r="G16" s="10" t="str" cm="1">
        <f t="array" ref="G16">IFERROR(ROUND(_xlfn.SWITCH(B16,'Anagrafica Ammistratore'!A$4,'Dati Bolletta'!K$5*(E16/'Anagrafica Ammistratore'!F$4),'Anagrafica Ammistratore'!A$5,'Dati Bolletta'!Q$5*(E16/'Anagrafica Ammistratore'!F$5),'Anagrafica Ammistratore'!A$6,'Dati Bolletta'!E$14*(E16/'Anagrafica Ammistratore'!F$6),'Anagrafica Ammistratore'!A$7,'Dati Bolletta'!K$14*(E16/'Anagrafica Ammistratore'!F$7),'Anagrafica Ammistratore'!A$8,'Dati Bolletta'!Q26*(E16/'Anagrafica Ammistratore'!F$8),'Anagrafica Ammistratore'!A$9,'Dati Bolletta'!E$23*(E16/'Anagrafica Ammistratore'!F$9),'Anagrafica Ammistratore'!A$10,'Dati Bolletta'!K$23*(E16/'Anagrafica Ammistratore'!F$10),'Anagrafica Ammistratore'!A$11,'Dati Bolletta'!Q$23*(E16/'Anagrafica Ammistratore'!F$11)),3),"")</f>
        <v/>
      </c>
      <c r="H16" s="10" t="str" cm="1">
        <f t="array" ref="H16">IFERROR(ROUND(_xlfn.SWITCH(B16,'Anagrafica Ammistratore'!A$4,'Dati Bolletta'!K$6*(E16/'Anagrafica Ammistratore'!F$4),'Anagrafica Ammistratore'!A$5,'Dati Bolletta'!Q$6*(E16/'Anagrafica Ammistratore'!F$5),'Anagrafica Ammistratore'!A$6,'Dati Bolletta'!E$15*(E16/'Anagrafica Ammistratore'!F$6),'Anagrafica Ammistratore'!A$7,'Dati Bolletta'!K$15*(E16/'Anagrafica Ammistratore'!F$7),'Anagrafica Ammistratore'!A$8,'Dati Bolletta'!Q27*(E16/'Anagrafica Ammistratore'!F$8),'Anagrafica Ammistratore'!A$9,'Dati Bolletta'!E$24*(E16/'Anagrafica Ammistratore'!F$9),'Anagrafica Ammistratore'!A$10,'Dati Bolletta'!K$24*(E16/'Anagrafica Ammistratore'!F$10),'Anagrafica Ammistratore'!A$11,'Dati Bolletta'!Q$24*(E16/'Anagrafica Ammistratore'!F$11)),3),"")</f>
        <v/>
      </c>
      <c r="I16" s="10" t="str" cm="1">
        <f t="array" ref="I16">IFERROR(ROUND(_xlfn.SWITCH(B16,'Anagrafica Ammistratore'!A$4,'Dati Bolletta'!K$8*(E16/'Anagrafica Ammistratore'!F$4),'Anagrafica Ammistratore'!A$5,'Dati Bolletta'!Q$8*(E16/'Anagrafica Ammistratore'!F$5),'Anagrafica Ammistratore'!A$6,'Dati Bolletta'!E$17*(E16/'Anagrafica Ammistratore'!F$6),'Anagrafica Ammistratore'!A$7,'Dati Bolletta'!K$17*(E16/'Anagrafica Ammistratore'!F$7),'Anagrafica Ammistratore'!A$8,'Dati Bolletta'!Q30*(E16/'Anagrafica Ammistratore'!F$8),'Anagrafica Ammistratore'!A$9,'Dati Bolletta'!E$26*(E16/'Anagrafica Ammistratore'!F$9),'Anagrafica Ammistratore'!A$10,'Dati Bolletta'!K$26*(E16/'Anagrafica Ammistratore'!F$10),'Anagrafica Ammistratore'!A$11,'Dati Bolletta'!Q$26*(E16/'Anagrafica Ammistratore'!F$11)),6),"")</f>
        <v/>
      </c>
      <c r="J16" s="10" t="str" cm="1">
        <f t="array" ref="J16">IFERROR(ROUND(_xlfn.SWITCH(B16,'Anagrafica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Ammistratore'!B25,0)),3),"")</f>
        <v/>
      </c>
      <c r="K16" s="10">
        <f>IFERROR(IF(D16,('Anagrafica Ammistratore'!B$15/'Anagrafica Ammistratore'!B$13),0),"")</f>
        <v>0</v>
      </c>
      <c r="L16" s="11" t="str">
        <f t="shared" si="0"/>
        <v/>
      </c>
      <c r="M16" s="3" cm="1">
        <f t="array" ref="M16">_xlfn.SWITCH(B16,'Anagrafica Ammistratore'!A$4,IF(E16-'Fasce D.NON Resid'!A$2&gt;0,'Fasce D.NON Resid'!A$2,E16),0)</f>
        <v>0</v>
      </c>
      <c r="N16" s="3" cm="1">
        <f t="array" ref="N16">_xlfn.SWITCH(B16,'Anagrafica Ammistratore'!A$4,IF(E16-'Fasce D.NON Resid'!A$3&gt;0,'Fasce D.NON Resid'!A$3-M16,E16-M16),0)</f>
        <v>0</v>
      </c>
      <c r="O16" s="3" cm="1">
        <f t="array" ref="O16">_xlfn.SWITCH(B16,'Anagrafica Ammistratore'!A$4,IF(E16-'Fasce D.NON Resid'!A$4&gt;0,'Fasce D.NON Resid'!A$4-(M16+N16),E16-(M16+N16)),0)</f>
        <v>0</v>
      </c>
      <c r="P16" s="3" cm="1">
        <f t="array" ref="P16">_xlfn.SWITCH(B16,'Anagrafica Ammistratore'!A$4,IF(E16-(M16+N16+O16)&gt;0,E16-(N16+M16+O16),0),0)</f>
        <v>0</v>
      </c>
      <c r="Q16" s="3" cm="1">
        <f t="array" ref="Q16">_xlfn.SWITCH(B16,'Anagrafica Ammistratore'!A$5,IF(E16-'Fasce Art. piccoli'!A$2&gt;0,'Fasce Art. piccoli'!A$2,E16),0)</f>
        <v>0</v>
      </c>
      <c r="R16" s="3" cm="1">
        <f t="array" ref="R16">_xlfn.SWITCH(B16,'Anagrafica Ammistratore'!A$5,IF(E16-'Fasce Art. piccoli'!A$3&gt;0,'Fasce Art. piccoli'!A$3,E16-Q16),0)</f>
        <v>0</v>
      </c>
      <c r="S16" s="3" cm="1">
        <f t="array" ref="S16">_xlfn.SWITCH(B16,'Anagrafica Ammistratore'!A$5,IF(E16-(Q16+R16)&gt;0,E16-(Q16+R16),0),0)</f>
        <v>0</v>
      </c>
      <c r="T16" s="3" cm="1">
        <f t="array" ref="T16">_xlfn.SWITCH(B16,'Anagrafica Ammistratore'!A$9,IF(E16-'Fasce Industr piccoli'!A$2&gt;0,'Fasce Industr piccoli'!A$2,E16),0)</f>
        <v>0</v>
      </c>
      <c r="U16" s="3" cm="1">
        <f t="array" ref="U16">_xlfn.SWITCH(B16,'Anagrafica Ammistratore'!A$9,IF(E16-'Fasce Industr piccoli'!A$2&gt;0,'Fasce Industr piccoli'!A$2,E16-T16),0)</f>
        <v>0</v>
      </c>
      <c r="V16" s="3" cm="1">
        <f t="array" ref="V16">_xlfn.SWITCH(B16,'Anagrafica Ammistratore'!A$9,IF(E16-(T16+U16)&gt;0,E16-(T16+U16),0),0)</f>
        <v>0</v>
      </c>
      <c r="W16" s="3" cm="1">
        <f t="array" ref="W16">_xlfn.SWITCH(B16,'Anagrafica Ammistratore'!A$11,IF(E16-'Fasce Agricolo Zootec'!A$2&gt;0,'Fasce Agricolo Zootec'!A$2,E16),0)</f>
        <v>0</v>
      </c>
      <c r="X16" s="3" cm="1">
        <f t="array" ref="X16">_xlfn.SWITCH(B16,'Anagrafica Ammistratore'!A$11,IF(E16-(W16)&gt;0,E16-(W16),0),0)</f>
        <v>0</v>
      </c>
      <c r="Y16" s="3">
        <f>(M16*'Fasce D.NON Resid'!C$2)+(N16*'Fasce D.NON Resid'!C$3)+(O16*'Fasce D.NON Resid'!C$4)+(P16*'Fasce D.NON Resid'!C$5)</f>
        <v>0</v>
      </c>
      <c r="Z16" s="3">
        <f>+(Q16*'Fasce Art. piccoli'!C$2)+(R16*'Fasce Art. piccoli'!C$3)+(S16*'Fasce Art. piccoli'!C$4)</f>
        <v>0</v>
      </c>
      <c r="AA16" s="3">
        <f>+(T16*'Fasce Industr piccoli'!C$2)+(U16*'Fasce Industr piccoli'!C$3)+(V16*'Fasce Industr piccoli'!C$4)</f>
        <v>0</v>
      </c>
      <c r="AB16" s="3">
        <f>(W16*'Fasce Agricolo Zootec'!C$2)+(X16*'Fasce Agricolo Zootec'!C$3)</f>
        <v>0</v>
      </c>
      <c r="AC16" s="3">
        <f>IF('Fasce D.NON Resid'!B$9,(Y16/'Fasce D.NON Resid'!B$9)*100,0)</f>
        <v>0</v>
      </c>
      <c r="AD16" s="3">
        <f>IF('Fasce Art. piccoli'!B$9,(Z16/'Fasce Art. piccoli'!B$9)*100,0)</f>
        <v>0</v>
      </c>
      <c r="AE16" s="3">
        <f>IF('Fasce Industr piccoli'!B$9,(AA16/'Fasce Industr piccoli'!B$9)*100,0)</f>
        <v>0</v>
      </c>
      <c r="AF16" s="3">
        <f>IF('Fasce Agricolo Zootec'!B$9,(AB16/'Fasce Agricolo Zootec'!B$9)*100,0)</f>
        <v>0</v>
      </c>
    </row>
    <row r="17" spans="1:32" x14ac:dyDescent="0.2">
      <c r="A17" s="3">
        <v>16</v>
      </c>
      <c r="B17" s="4"/>
      <c r="C17" s="4"/>
      <c r="D17" s="4"/>
      <c r="E17" s="3" t="str" cm="1">
        <f t="array" ref="E17">IFERROR(ROUND(D17*(_xlfn.SWITCH(B17,'Anagrafica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Ammistratore'!F$11)/_xlfn.SWITCH(B17,'Anagrafica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7" s="10" t="str" cm="1">
        <f t="array" ref="F17">IFERROR(ROUND(_xlfn.SWITCH(B17,'Anagrafica Ammistratore'!A$4,('Dati Bolletta'!K$4*AC17)/100,'Anagrafica Ammistratore'!A$5,('Dati Bolletta'!Q$4*AD17)/100,'Anagrafica Ammistratore'!A$6,'Dati Bolletta'!E$13*(E17/'Anagrafica Ammistratore'!H$6),'Anagrafica Ammistratore'!A$7,'Dati Bolletta'!K$13*(E17/'Anagrafica Ammistratore'!H$7),'Anagrafica Ammistratore'!A$8,'Dati Bolletta'!Q$13*(E17/'Anagrafica Ammistratore'!H$8),'Anagrafica Ammistratore'!A$9,('Dati Bolletta'!E$22*AE17)/100,'Anagrafica Ammistratore'!A$10,'Dati Bolletta'!K$22*(E17/'Anagrafica Ammistratore'!H$10),'Anagrafica Ammistratore'!A$11,('Dati Bolletta'!Q$22)*AF17/100),3),"")</f>
        <v/>
      </c>
      <c r="G17" s="10" t="str" cm="1">
        <f t="array" ref="G17">IFERROR(ROUND(_xlfn.SWITCH(B17,'Anagrafica Ammistratore'!A$4,'Dati Bolletta'!K$5*(E17/'Anagrafica Ammistratore'!F$4),'Anagrafica Ammistratore'!A$5,'Dati Bolletta'!Q$5*(E17/'Anagrafica Ammistratore'!F$5),'Anagrafica Ammistratore'!A$6,'Dati Bolletta'!E$14*(E17/'Anagrafica Ammistratore'!F$6),'Anagrafica Ammistratore'!A$7,'Dati Bolletta'!K$14*(E17/'Anagrafica Ammistratore'!F$7),'Anagrafica Ammistratore'!A$8,'Dati Bolletta'!Q27*(E17/'Anagrafica Ammistratore'!F$8),'Anagrafica Ammistratore'!A$9,'Dati Bolletta'!E$23*(E17/'Anagrafica Ammistratore'!F$9),'Anagrafica Ammistratore'!A$10,'Dati Bolletta'!K$23*(E17/'Anagrafica Ammistratore'!F$10),'Anagrafica Ammistratore'!A$11,'Dati Bolletta'!Q$23*(E17/'Anagrafica Ammistratore'!F$11)),3),"")</f>
        <v/>
      </c>
      <c r="H17" s="10" t="str" cm="1">
        <f t="array" ref="H17">IFERROR(ROUND(_xlfn.SWITCH(B17,'Anagrafica Ammistratore'!A$4,'Dati Bolletta'!K$6*(E17/'Anagrafica Ammistratore'!F$4),'Anagrafica Ammistratore'!A$5,'Dati Bolletta'!Q$6*(E17/'Anagrafica Ammistratore'!F$5),'Anagrafica Ammistratore'!A$6,'Dati Bolletta'!E$15*(E17/'Anagrafica Ammistratore'!F$6),'Anagrafica Ammistratore'!A$7,'Dati Bolletta'!K$15*(E17/'Anagrafica Ammistratore'!F$7),'Anagrafica Ammistratore'!A$8,'Dati Bolletta'!Q28*(E17/'Anagrafica Ammistratore'!F$8),'Anagrafica Ammistratore'!A$9,'Dati Bolletta'!E$24*(E17/'Anagrafica Ammistratore'!F$9),'Anagrafica Ammistratore'!A$10,'Dati Bolletta'!K$24*(E17/'Anagrafica Ammistratore'!F$10),'Anagrafica Ammistratore'!A$11,'Dati Bolletta'!Q$24*(E17/'Anagrafica Ammistratore'!F$11)),3),"")</f>
        <v/>
      </c>
      <c r="I17" s="10" t="str" cm="1">
        <f t="array" ref="I17">IFERROR(ROUND(_xlfn.SWITCH(B17,'Anagrafica Ammistratore'!A$4,'Dati Bolletta'!K$8*(E17/'Anagrafica Ammistratore'!F$4),'Anagrafica Ammistratore'!A$5,'Dati Bolletta'!Q$8*(E17/'Anagrafica Ammistratore'!F$5),'Anagrafica Ammistratore'!A$6,'Dati Bolletta'!E$17*(E17/'Anagrafica Ammistratore'!F$6),'Anagrafica Ammistratore'!A$7,'Dati Bolletta'!K$17*(E17/'Anagrafica Ammistratore'!F$7),'Anagrafica Ammistratore'!A$8,'Dati Bolletta'!Q31*(E17/'Anagrafica Ammistratore'!F$8),'Anagrafica Ammistratore'!A$9,'Dati Bolletta'!E$26*(E17/'Anagrafica Ammistratore'!F$9),'Anagrafica Ammistratore'!A$10,'Dati Bolletta'!K$26*(E17/'Anagrafica Ammistratore'!F$10),'Anagrafica Ammistratore'!A$11,'Dati Bolletta'!Q$26*(E17/'Anagrafica Ammistratore'!F$11)),6),"")</f>
        <v/>
      </c>
      <c r="J17" s="10" t="str" cm="1">
        <f t="array" ref="J17">IFERROR(ROUND(_xlfn.SWITCH(B17,'Anagrafica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Ammistratore'!B26,0)),3),"")</f>
        <v/>
      </c>
      <c r="K17" s="10">
        <f>IFERROR(IF(D17,('Anagrafica Ammistratore'!B$15/'Anagrafica Ammistratore'!B$13),0),"")</f>
        <v>0</v>
      </c>
      <c r="L17" s="11" t="str">
        <f t="shared" si="0"/>
        <v/>
      </c>
      <c r="M17" s="3" cm="1">
        <f t="array" ref="M17">_xlfn.SWITCH(B17,'Anagrafica Ammistratore'!A$4,IF(E17-'Fasce D.NON Resid'!A$2&gt;0,'Fasce D.NON Resid'!A$2,E17),0)</f>
        <v>0</v>
      </c>
      <c r="N17" s="3" cm="1">
        <f t="array" ref="N17">_xlfn.SWITCH(B17,'Anagrafica Ammistratore'!A$4,IF(E17-'Fasce D.NON Resid'!A$3&gt;0,'Fasce D.NON Resid'!A$3-M17,E17-M17),0)</f>
        <v>0</v>
      </c>
      <c r="O17" s="3" cm="1">
        <f t="array" ref="O17">_xlfn.SWITCH(B17,'Anagrafica Ammistratore'!A$4,IF(E17-'Fasce D.NON Resid'!A$4&gt;0,'Fasce D.NON Resid'!A$4-(M17+N17),E17-(M17+N17)),0)</f>
        <v>0</v>
      </c>
      <c r="P17" s="3" cm="1">
        <f t="array" ref="P17">_xlfn.SWITCH(B17,'Anagrafica Ammistratore'!A$4,IF(E17-(M17+N17+O17)&gt;0,E17-(N17+M17+O17),0),0)</f>
        <v>0</v>
      </c>
      <c r="Q17" s="3" cm="1">
        <f t="array" ref="Q17">_xlfn.SWITCH(B17,'Anagrafica Ammistratore'!A$5,IF(E17-'Fasce Art. piccoli'!A$2&gt;0,'Fasce Art. piccoli'!A$2,E17),0)</f>
        <v>0</v>
      </c>
      <c r="R17" s="3" cm="1">
        <f t="array" ref="R17">_xlfn.SWITCH(B17,'Anagrafica Ammistratore'!A$5,IF(E17-'Fasce Art. piccoli'!A$3&gt;0,'Fasce Art. piccoli'!A$3,E17-Q17),0)</f>
        <v>0</v>
      </c>
      <c r="S17" s="3" cm="1">
        <f t="array" ref="S17">_xlfn.SWITCH(B17,'Anagrafica Ammistratore'!A$5,IF(E17-(Q17+R17)&gt;0,E17-(Q17+R17),0),0)</f>
        <v>0</v>
      </c>
      <c r="T17" s="3" cm="1">
        <f t="array" ref="T17">_xlfn.SWITCH(B17,'Anagrafica Ammistratore'!A$9,IF(E17-'Fasce Industr piccoli'!A$2&gt;0,'Fasce Industr piccoli'!A$2,E17),0)</f>
        <v>0</v>
      </c>
      <c r="U17" s="3" cm="1">
        <f t="array" ref="U17">_xlfn.SWITCH(B17,'Anagrafica Ammistratore'!A$9,IF(E17-'Fasce Industr piccoli'!A$2&gt;0,'Fasce Industr piccoli'!A$2,E17-T17),0)</f>
        <v>0</v>
      </c>
      <c r="V17" s="3" cm="1">
        <f t="array" ref="V17">_xlfn.SWITCH(B17,'Anagrafica Ammistratore'!A$9,IF(E17-(T17+U17)&gt;0,E17-(T17+U17),0),0)</f>
        <v>0</v>
      </c>
      <c r="W17" s="3" cm="1">
        <f t="array" ref="W17">_xlfn.SWITCH(B17,'Anagrafica Ammistratore'!A$11,IF(E17-'Fasce Agricolo Zootec'!A$2&gt;0,'Fasce Agricolo Zootec'!A$2,E17),0)</f>
        <v>0</v>
      </c>
      <c r="X17" s="3" cm="1">
        <f t="array" ref="X17">_xlfn.SWITCH(B17,'Anagrafica Ammistratore'!A$11,IF(E17-(W17)&gt;0,E17-(W17),0),0)</f>
        <v>0</v>
      </c>
      <c r="Y17" s="3">
        <f>(M17*'Fasce D.NON Resid'!C$2)+(N17*'Fasce D.NON Resid'!C$3)+(O17*'Fasce D.NON Resid'!C$4)+(P17*'Fasce D.NON Resid'!C$5)</f>
        <v>0</v>
      </c>
      <c r="Z17" s="3">
        <f>+(Q17*'Fasce Art. piccoli'!C$2)+(R17*'Fasce Art. piccoli'!C$3)+(S17*'Fasce Art. piccoli'!C$4)</f>
        <v>0</v>
      </c>
      <c r="AA17" s="3">
        <f>+(T17*'Fasce Industr piccoli'!C$2)+(U17*'Fasce Industr piccoli'!C$3)+(V17*'Fasce Industr piccoli'!C$4)</f>
        <v>0</v>
      </c>
      <c r="AB17" s="3">
        <f>(W17*'Fasce Agricolo Zootec'!C$2)+(X17*'Fasce Agricolo Zootec'!C$3)</f>
        <v>0</v>
      </c>
      <c r="AC17" s="3">
        <f>IF('Fasce D.NON Resid'!B$9,(Y17/'Fasce D.NON Resid'!B$9)*100,0)</f>
        <v>0</v>
      </c>
      <c r="AD17" s="3">
        <f>IF('Fasce Art. piccoli'!B$9,(Z17/'Fasce Art. piccoli'!B$9)*100,0)</f>
        <v>0</v>
      </c>
      <c r="AE17" s="3">
        <f>IF('Fasce Industr piccoli'!B$9,(AA17/'Fasce Industr piccoli'!B$9)*100,0)</f>
        <v>0</v>
      </c>
      <c r="AF17" s="3">
        <f>IF('Fasce Agricolo Zootec'!B$9,(AB17/'Fasce Agricolo Zootec'!B$9)*100,0)</f>
        <v>0</v>
      </c>
    </row>
    <row r="18" spans="1:32" x14ac:dyDescent="0.2">
      <c r="A18" s="3">
        <v>17</v>
      </c>
      <c r="B18" s="4"/>
      <c r="C18" s="4"/>
      <c r="D18" s="4"/>
      <c r="E18" s="3" t="str" cm="1">
        <f t="array" ref="E18">IFERROR(ROUND(D18*(_xlfn.SWITCH(B18,'Anagrafica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Ammistratore'!F$11)/_xlfn.SWITCH(B18,'Anagrafica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8" s="10" t="str" cm="1">
        <f t="array" ref="F18">IFERROR(ROUND(_xlfn.SWITCH(B18,'Anagrafica Ammistratore'!A$4,('Dati Bolletta'!K$4*AC18)/100,'Anagrafica Ammistratore'!A$5,('Dati Bolletta'!Q$4*AD18)/100,'Anagrafica Ammistratore'!A$6,'Dati Bolletta'!E$13*(E18/'Anagrafica Ammistratore'!H$6),'Anagrafica Ammistratore'!A$7,'Dati Bolletta'!K$13*(E18/'Anagrafica Ammistratore'!H$7),'Anagrafica Ammistratore'!A$8,'Dati Bolletta'!Q$13*(E18/'Anagrafica Ammistratore'!H$8),'Anagrafica Ammistratore'!A$9,('Dati Bolletta'!E$22*AE18)/100,'Anagrafica Ammistratore'!A$10,'Dati Bolletta'!K$22*(E18/'Anagrafica Ammistratore'!H$10),'Anagrafica Ammistratore'!A$11,('Dati Bolletta'!Q$22)*AF18/100),3),"")</f>
        <v/>
      </c>
      <c r="G18" s="10" t="str" cm="1">
        <f t="array" ref="G18">IFERROR(ROUND(_xlfn.SWITCH(B18,'Anagrafica Ammistratore'!A$4,'Dati Bolletta'!K$5*(E18/'Anagrafica Ammistratore'!F$4),'Anagrafica Ammistratore'!A$5,'Dati Bolletta'!Q$5*(E18/'Anagrafica Ammistratore'!F$5),'Anagrafica Ammistratore'!A$6,'Dati Bolletta'!E$14*(E18/'Anagrafica Ammistratore'!F$6),'Anagrafica Ammistratore'!A$7,'Dati Bolletta'!K$14*(E18/'Anagrafica Ammistratore'!F$7),'Anagrafica Ammistratore'!A$8,'Dati Bolletta'!Q28*(E18/'Anagrafica Ammistratore'!F$8),'Anagrafica Ammistratore'!A$9,'Dati Bolletta'!E$23*(E18/'Anagrafica Ammistratore'!F$9),'Anagrafica Ammistratore'!A$10,'Dati Bolletta'!K$23*(E18/'Anagrafica Ammistratore'!F$10),'Anagrafica Ammistratore'!A$11,'Dati Bolletta'!Q$23*(E18/'Anagrafica Ammistratore'!F$11)),3),"")</f>
        <v/>
      </c>
      <c r="H18" s="10" t="str" cm="1">
        <f t="array" ref="H18">IFERROR(ROUND(_xlfn.SWITCH(B18,'Anagrafica Ammistratore'!A$4,'Dati Bolletta'!K$6*(E18/'Anagrafica Ammistratore'!F$4),'Anagrafica Ammistratore'!A$5,'Dati Bolletta'!Q$6*(E18/'Anagrafica Ammistratore'!F$5),'Anagrafica Ammistratore'!A$6,'Dati Bolletta'!E$15*(E18/'Anagrafica Ammistratore'!F$6),'Anagrafica Ammistratore'!A$7,'Dati Bolletta'!K$15*(E18/'Anagrafica Ammistratore'!F$7),'Anagrafica Ammistratore'!A$8,'Dati Bolletta'!Q29*(E18/'Anagrafica Ammistratore'!F$8),'Anagrafica Ammistratore'!A$9,'Dati Bolletta'!E$24*(E18/'Anagrafica Ammistratore'!F$9),'Anagrafica Ammistratore'!A$10,'Dati Bolletta'!K$24*(E18/'Anagrafica Ammistratore'!F$10),'Anagrafica Ammistratore'!A$11,'Dati Bolletta'!Q$24*(E18/'Anagrafica Ammistratore'!F$11)),3),"")</f>
        <v/>
      </c>
      <c r="I18" s="10" t="str" cm="1">
        <f t="array" ref="I18">IFERROR(ROUND(_xlfn.SWITCH(B18,'Anagrafica Ammistratore'!A$4,'Dati Bolletta'!K$8*(E18/'Anagrafica Ammistratore'!F$4),'Anagrafica Ammistratore'!A$5,'Dati Bolletta'!Q$8*(E18/'Anagrafica Ammistratore'!F$5),'Anagrafica Ammistratore'!A$6,'Dati Bolletta'!E$17*(E18/'Anagrafica Ammistratore'!F$6),'Anagrafica Ammistratore'!A$7,'Dati Bolletta'!K$17*(E18/'Anagrafica Ammistratore'!F$7),'Anagrafica Ammistratore'!A$8,'Dati Bolletta'!Q32*(E18/'Anagrafica Ammistratore'!F$8),'Anagrafica Ammistratore'!A$9,'Dati Bolletta'!E$26*(E18/'Anagrafica Ammistratore'!F$9),'Anagrafica Ammistratore'!A$10,'Dati Bolletta'!K$26*(E18/'Anagrafica Ammistratore'!F$10),'Anagrafica Ammistratore'!A$11,'Dati Bolletta'!Q$26*(E18/'Anagrafica Ammistratore'!F$11)),6),"")</f>
        <v/>
      </c>
      <c r="J18" s="10" t="str" cm="1">
        <f t="array" ref="J18">IFERROR(ROUND(_xlfn.SWITCH(B18,'Anagrafica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Ammistratore'!B27,0)),3),"")</f>
        <v/>
      </c>
      <c r="K18" s="10">
        <f>IFERROR(IF(D18,('Anagrafica Ammistratore'!B$15/'Anagrafica Ammistratore'!B$13),0),"")</f>
        <v>0</v>
      </c>
      <c r="L18" s="11" t="str">
        <f t="shared" si="0"/>
        <v/>
      </c>
      <c r="M18" s="3" cm="1">
        <f t="array" ref="M18">_xlfn.SWITCH(B18,'Anagrafica Ammistratore'!A$4,IF(E18-'Fasce D.NON Resid'!A$2&gt;0,'Fasce D.NON Resid'!A$2,E18),0)</f>
        <v>0</v>
      </c>
      <c r="N18" s="3" cm="1">
        <f t="array" ref="N18">_xlfn.SWITCH(B18,'Anagrafica Ammistratore'!A$4,IF(E18-'Fasce D.NON Resid'!A$3&gt;0,'Fasce D.NON Resid'!A$3-M18,E18-M18),0)</f>
        <v>0</v>
      </c>
      <c r="O18" s="3" cm="1">
        <f t="array" ref="O18">_xlfn.SWITCH(B18,'Anagrafica Ammistratore'!A$4,IF(E18-'Fasce D.NON Resid'!A$4&gt;0,'Fasce D.NON Resid'!A$4-(M18+N18),E18-(M18+N18)),0)</f>
        <v>0</v>
      </c>
      <c r="P18" s="3" cm="1">
        <f t="array" ref="P18">_xlfn.SWITCH(B18,'Anagrafica Ammistratore'!A$4,IF(E18-(M18+N18+O18)&gt;0,E18-(N18+M18+O18),0),0)</f>
        <v>0</v>
      </c>
      <c r="Q18" s="3" cm="1">
        <f t="array" ref="Q18">_xlfn.SWITCH(B18,'Anagrafica Ammistratore'!A$5,IF(E18-'Fasce Art. piccoli'!A$2&gt;0,'Fasce Art. piccoli'!A$2,E18),0)</f>
        <v>0</v>
      </c>
      <c r="R18" s="3" cm="1">
        <f t="array" ref="R18">_xlfn.SWITCH(B18,'Anagrafica Ammistratore'!A$5,IF(E18-'Fasce Art. piccoli'!A$3&gt;0,'Fasce Art. piccoli'!A$3,E18-Q18),0)</f>
        <v>0</v>
      </c>
      <c r="S18" s="3" cm="1">
        <f t="array" ref="S18">_xlfn.SWITCH(B18,'Anagrafica Ammistratore'!A$5,IF(E18-(Q18+R18)&gt;0,E18-(Q18+R18),0),0)</f>
        <v>0</v>
      </c>
      <c r="T18" s="3" cm="1">
        <f t="array" ref="T18">_xlfn.SWITCH(B18,'Anagrafica Ammistratore'!A$9,IF(E18-'Fasce Industr piccoli'!A$2&gt;0,'Fasce Industr piccoli'!A$2,E18),0)</f>
        <v>0</v>
      </c>
      <c r="U18" s="3" cm="1">
        <f t="array" ref="U18">_xlfn.SWITCH(B18,'Anagrafica Ammistratore'!A$9,IF(E18-'Fasce Industr piccoli'!A$2&gt;0,'Fasce Industr piccoli'!A$2,E18-T18),0)</f>
        <v>0</v>
      </c>
      <c r="V18" s="3" cm="1">
        <f t="array" ref="V18">_xlfn.SWITCH(B18,'Anagrafica Ammistratore'!A$9,IF(E18-(T18+U18)&gt;0,E18-(T18+U18),0),0)</f>
        <v>0</v>
      </c>
      <c r="W18" s="3" cm="1">
        <f t="array" ref="W18">_xlfn.SWITCH(B18,'Anagrafica Ammistratore'!A$11,IF(E18-'Fasce Agricolo Zootec'!A$2&gt;0,'Fasce Agricolo Zootec'!A$2,E18),0)</f>
        <v>0</v>
      </c>
      <c r="X18" s="3" cm="1">
        <f t="array" ref="X18">_xlfn.SWITCH(B18,'Anagrafica Ammistratore'!A$11,IF(E18-(W18)&gt;0,E18-(W18),0),0)</f>
        <v>0</v>
      </c>
      <c r="Y18" s="3">
        <f>(M18*'Fasce D.NON Resid'!C$2)+(N18*'Fasce D.NON Resid'!C$3)+(O18*'Fasce D.NON Resid'!C$4)+(P18*'Fasce D.NON Resid'!C$5)</f>
        <v>0</v>
      </c>
      <c r="Z18" s="3">
        <f>+(Q18*'Fasce Art. piccoli'!C$2)+(R18*'Fasce Art. piccoli'!C$3)+(S18*'Fasce Art. piccoli'!C$4)</f>
        <v>0</v>
      </c>
      <c r="AA18" s="3">
        <f>+(T18*'Fasce Industr piccoli'!C$2)+(U18*'Fasce Industr piccoli'!C$3)+(V18*'Fasce Industr piccoli'!C$4)</f>
        <v>0</v>
      </c>
      <c r="AB18" s="3">
        <f>(W18*'Fasce Agricolo Zootec'!C$2)+(X18*'Fasce Agricolo Zootec'!C$3)</f>
        <v>0</v>
      </c>
      <c r="AC18" s="3">
        <f>IF('Fasce D.NON Resid'!B$9,(Y18/'Fasce D.NON Resid'!B$9)*100,0)</f>
        <v>0</v>
      </c>
      <c r="AD18" s="3">
        <f>IF('Fasce Art. piccoli'!B$9,(Z18/'Fasce Art. piccoli'!B$9)*100,0)</f>
        <v>0</v>
      </c>
      <c r="AE18" s="3">
        <f>IF('Fasce Industr piccoli'!B$9,(AA18/'Fasce Industr piccoli'!B$9)*100,0)</f>
        <v>0</v>
      </c>
      <c r="AF18" s="3">
        <f>IF('Fasce Agricolo Zootec'!B$9,(AB18/'Fasce Agricolo Zootec'!B$9)*100,0)</f>
        <v>0</v>
      </c>
    </row>
    <row r="19" spans="1:32" x14ac:dyDescent="0.2">
      <c r="A19" s="3">
        <v>18</v>
      </c>
      <c r="B19" s="4"/>
      <c r="C19" s="4"/>
      <c r="D19" s="4"/>
      <c r="E19" s="3" t="str" cm="1">
        <f t="array" ref="E19">IFERROR(ROUND(D19*(_xlfn.SWITCH(B19,'Anagrafica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Ammistratore'!F$11)/_xlfn.SWITCH(B19,'Anagrafica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19" s="10" t="str" cm="1">
        <f t="array" ref="F19">IFERROR(ROUND(_xlfn.SWITCH(B19,'Anagrafica Ammistratore'!A$4,('Dati Bolletta'!K$4*AC19)/100,'Anagrafica Ammistratore'!A$5,('Dati Bolletta'!Q$4*AD19)/100,'Anagrafica Ammistratore'!A$6,'Dati Bolletta'!E$13*(E19/'Anagrafica Ammistratore'!H$6),'Anagrafica Ammistratore'!A$7,'Dati Bolletta'!K$13*(E19/'Anagrafica Ammistratore'!H$7),'Anagrafica Ammistratore'!A$8,'Dati Bolletta'!Q$13*(E19/'Anagrafica Ammistratore'!H$8),'Anagrafica Ammistratore'!A$9,('Dati Bolletta'!E$22*AE19)/100,'Anagrafica Ammistratore'!A$10,'Dati Bolletta'!K$22*(E19/'Anagrafica Ammistratore'!H$10),'Anagrafica Ammistratore'!A$11,('Dati Bolletta'!Q$22)*AF19/100),3),"")</f>
        <v/>
      </c>
      <c r="G19" s="10" t="str" cm="1">
        <f t="array" ref="G19">IFERROR(ROUND(_xlfn.SWITCH(B19,'Anagrafica Ammistratore'!A$4,'Dati Bolletta'!K$5*(E19/'Anagrafica Ammistratore'!F$4),'Anagrafica Ammistratore'!A$5,'Dati Bolletta'!Q$5*(E19/'Anagrafica Ammistratore'!F$5),'Anagrafica Ammistratore'!A$6,'Dati Bolletta'!E$14*(E19/'Anagrafica Ammistratore'!F$6),'Anagrafica Ammistratore'!A$7,'Dati Bolletta'!K$14*(E19/'Anagrafica Ammistratore'!F$7),'Anagrafica Ammistratore'!A$8,'Dati Bolletta'!Q29*(E19/'Anagrafica Ammistratore'!F$8),'Anagrafica Ammistratore'!A$9,'Dati Bolletta'!E$23*(E19/'Anagrafica Ammistratore'!F$9),'Anagrafica Ammistratore'!A$10,'Dati Bolletta'!K$23*(E19/'Anagrafica Ammistratore'!F$10),'Anagrafica Ammistratore'!A$11,'Dati Bolletta'!Q$23*(E19/'Anagrafica Ammistratore'!F$11)),3),"")</f>
        <v/>
      </c>
      <c r="H19" s="10" t="str" cm="1">
        <f t="array" ref="H19">IFERROR(ROUND(_xlfn.SWITCH(B19,'Anagrafica Ammistratore'!A$4,'Dati Bolletta'!K$6*(E19/'Anagrafica Ammistratore'!F$4),'Anagrafica Ammistratore'!A$5,'Dati Bolletta'!Q$6*(E19/'Anagrafica Ammistratore'!F$5),'Anagrafica Ammistratore'!A$6,'Dati Bolletta'!E$15*(E19/'Anagrafica Ammistratore'!F$6),'Anagrafica Ammistratore'!A$7,'Dati Bolletta'!K$15*(E19/'Anagrafica Ammistratore'!F$7),'Anagrafica Ammistratore'!A$8,'Dati Bolletta'!Q30*(E19/'Anagrafica Ammistratore'!F$8),'Anagrafica Ammistratore'!A$9,'Dati Bolletta'!E$24*(E19/'Anagrafica Ammistratore'!F$9),'Anagrafica Ammistratore'!A$10,'Dati Bolletta'!K$24*(E19/'Anagrafica Ammistratore'!F$10),'Anagrafica Ammistratore'!A$11,'Dati Bolletta'!Q$24*(E19/'Anagrafica Ammistratore'!F$11)),3),"")</f>
        <v/>
      </c>
      <c r="I19" s="10" t="str" cm="1">
        <f t="array" ref="I19">IFERROR(ROUND(_xlfn.SWITCH(B19,'Anagrafica Ammistratore'!A$4,'Dati Bolletta'!K$8*(E19/'Anagrafica Ammistratore'!F$4),'Anagrafica Ammistratore'!A$5,'Dati Bolletta'!Q$8*(E19/'Anagrafica Ammistratore'!F$5),'Anagrafica Ammistratore'!A$6,'Dati Bolletta'!E$17*(E19/'Anagrafica Ammistratore'!F$6),'Anagrafica Ammistratore'!A$7,'Dati Bolletta'!K$17*(E19/'Anagrafica Ammistratore'!F$7),'Anagrafica Ammistratore'!A$8,'Dati Bolletta'!Q33*(E19/'Anagrafica Ammistratore'!F$8),'Anagrafica Ammistratore'!A$9,'Dati Bolletta'!E$26*(E19/'Anagrafica Ammistratore'!F$9),'Anagrafica Ammistratore'!A$10,'Dati Bolletta'!K$26*(E19/'Anagrafica Ammistratore'!F$10),'Anagrafica Ammistratore'!A$11,'Dati Bolletta'!Q$26*(E19/'Anagrafica Ammistratore'!F$11)),6),"")</f>
        <v/>
      </c>
      <c r="J19" s="10" t="str" cm="1">
        <f t="array" ref="J19">IFERROR(ROUND(_xlfn.SWITCH(B19,'Anagrafica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Ammistratore'!B28,0)),3),"")</f>
        <v/>
      </c>
      <c r="K19" s="10">
        <f>IFERROR(IF(D19,('Anagrafica Ammistratore'!B$15/'Anagrafica Ammistratore'!B$13),0),"")</f>
        <v>0</v>
      </c>
      <c r="L19" s="11" t="str">
        <f t="shared" si="0"/>
        <v/>
      </c>
      <c r="M19" s="3" cm="1">
        <f t="array" ref="M19">_xlfn.SWITCH(B19,'Anagrafica Ammistratore'!A$4,IF(E19-'Fasce D.NON Resid'!A$2&gt;0,'Fasce D.NON Resid'!A$2,E19),0)</f>
        <v>0</v>
      </c>
      <c r="N19" s="3" cm="1">
        <f t="array" ref="N19">_xlfn.SWITCH(B19,'Anagrafica Ammistratore'!A$4,IF(E19-'Fasce D.NON Resid'!A$3&gt;0,'Fasce D.NON Resid'!A$3-M19,E19-M19),0)</f>
        <v>0</v>
      </c>
      <c r="O19" s="3" cm="1">
        <f t="array" ref="O19">_xlfn.SWITCH(B19,'Anagrafica Ammistratore'!A$4,IF(E19-'Fasce D.NON Resid'!A$4&gt;0,'Fasce D.NON Resid'!A$4-(M19+N19),E19-(M19+N19)),0)</f>
        <v>0</v>
      </c>
      <c r="P19" s="3" cm="1">
        <f t="array" ref="P19">_xlfn.SWITCH(B19,'Anagrafica Ammistratore'!A$4,IF(E19-(M19+N19+O19)&gt;0,E19-(N19+M19+O19),0),0)</f>
        <v>0</v>
      </c>
      <c r="Q19" s="3" cm="1">
        <f t="array" ref="Q19">_xlfn.SWITCH(B19,'Anagrafica Ammistratore'!A$5,IF(E19-'Fasce Art. piccoli'!A$2&gt;0,'Fasce Art. piccoli'!A$2,E19),0)</f>
        <v>0</v>
      </c>
      <c r="R19" s="3" cm="1">
        <f t="array" ref="R19">_xlfn.SWITCH(B19,'Anagrafica Ammistratore'!A$5,IF(E19-'Fasce Art. piccoli'!A$3&gt;0,'Fasce Art. piccoli'!A$3,E19-Q19),0)</f>
        <v>0</v>
      </c>
      <c r="S19" s="3" cm="1">
        <f t="array" ref="S19">_xlfn.SWITCH(B19,'Anagrafica Ammistratore'!A$5,IF(E19-(Q19+R19)&gt;0,E19-(Q19+R19),0),0)</f>
        <v>0</v>
      </c>
      <c r="T19" s="3" cm="1">
        <f t="array" ref="T19">_xlfn.SWITCH(B19,'Anagrafica Ammistratore'!A$9,IF(E19-'Fasce Industr piccoli'!A$2&gt;0,'Fasce Industr piccoli'!A$2,E19),0)</f>
        <v>0</v>
      </c>
      <c r="U19" s="3" cm="1">
        <f t="array" ref="U19">_xlfn.SWITCH(B19,'Anagrafica Ammistratore'!A$9,IF(E19-'Fasce Industr piccoli'!A$2&gt;0,'Fasce Industr piccoli'!A$2,E19-T19),0)</f>
        <v>0</v>
      </c>
      <c r="V19" s="3" cm="1">
        <f t="array" ref="V19">_xlfn.SWITCH(B19,'Anagrafica Ammistratore'!A$9,IF(E19-(T19+U19)&gt;0,E19-(T19+U19),0),0)</f>
        <v>0</v>
      </c>
      <c r="W19" s="3" cm="1">
        <f t="array" ref="W19">_xlfn.SWITCH(B19,'Anagrafica Ammistratore'!A$11,IF(E19-'Fasce Agricolo Zootec'!A$2&gt;0,'Fasce Agricolo Zootec'!A$2,E19),0)</f>
        <v>0</v>
      </c>
      <c r="X19" s="3" cm="1">
        <f t="array" ref="X19">_xlfn.SWITCH(B19,'Anagrafica Ammistratore'!A$11,IF(E19-(W19)&gt;0,E19-(W19),0),0)</f>
        <v>0</v>
      </c>
      <c r="Y19" s="3">
        <f>(M19*'Fasce D.NON Resid'!C$2)+(N19*'Fasce D.NON Resid'!C$3)+(O19*'Fasce D.NON Resid'!C$4)+(P19*'Fasce D.NON Resid'!C$5)</f>
        <v>0</v>
      </c>
      <c r="Z19" s="3">
        <f>+(Q19*'Fasce Art. piccoli'!C$2)+(R19*'Fasce Art. piccoli'!C$3)+(S19*'Fasce Art. piccoli'!C$4)</f>
        <v>0</v>
      </c>
      <c r="AA19" s="3">
        <f>+(T19*'Fasce Industr piccoli'!C$2)+(U19*'Fasce Industr piccoli'!C$3)+(V19*'Fasce Industr piccoli'!C$4)</f>
        <v>0</v>
      </c>
      <c r="AB19" s="3">
        <f>(W19*'Fasce Agricolo Zootec'!C$2)+(X19*'Fasce Agricolo Zootec'!C$3)</f>
        <v>0</v>
      </c>
      <c r="AC19" s="3">
        <f>IF('Fasce D.NON Resid'!B$9,(Y19/'Fasce D.NON Resid'!B$9)*100,0)</f>
        <v>0</v>
      </c>
      <c r="AD19" s="3">
        <f>IF('Fasce Art. piccoli'!B$9,(Z19/'Fasce Art. piccoli'!B$9)*100,0)</f>
        <v>0</v>
      </c>
      <c r="AE19" s="3">
        <f>IF('Fasce Industr piccoli'!B$9,(AA19/'Fasce Industr piccoli'!B$9)*100,0)</f>
        <v>0</v>
      </c>
      <c r="AF19" s="3">
        <f>IF('Fasce Agricolo Zootec'!B$9,(AB19/'Fasce Agricolo Zootec'!B$9)*100,0)</f>
        <v>0</v>
      </c>
    </row>
    <row r="20" spans="1:32" x14ac:dyDescent="0.2">
      <c r="A20" s="3">
        <v>19</v>
      </c>
      <c r="B20" s="4"/>
      <c r="C20" s="4"/>
      <c r="D20" s="4"/>
      <c r="E20" s="3" t="str" cm="1">
        <f t="array" ref="E20">IFERROR(ROUND(D20*(_xlfn.SWITCH(B20,'Anagrafica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Ammistratore'!F$11)/_xlfn.SWITCH(B20,'Anagrafica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0" s="10" t="str" cm="1">
        <f t="array" ref="F20">IFERROR(ROUND(_xlfn.SWITCH(B20,'Anagrafica Ammistratore'!A$4,('Dati Bolletta'!K$4*AC20)/100,'Anagrafica Ammistratore'!A$5,('Dati Bolletta'!Q$4*AD20)/100,'Anagrafica Ammistratore'!A$6,'Dati Bolletta'!E$13*(E20/'Anagrafica Ammistratore'!H$6),'Anagrafica Ammistratore'!A$7,'Dati Bolletta'!K$13*(E20/'Anagrafica Ammistratore'!H$7),'Anagrafica Ammistratore'!A$8,'Dati Bolletta'!Q$13*(E20/'Anagrafica Ammistratore'!H$8),'Anagrafica Ammistratore'!A$9,('Dati Bolletta'!E$22*AE20)/100,'Anagrafica Ammistratore'!A$10,'Dati Bolletta'!K$22*(E20/'Anagrafica Ammistratore'!H$10),'Anagrafica Ammistratore'!A$11,('Dati Bolletta'!Q$22)*AF20/100),3),"")</f>
        <v/>
      </c>
      <c r="G20" s="10" t="str" cm="1">
        <f t="array" ref="G20">IFERROR(ROUND(_xlfn.SWITCH(B20,'Anagrafica Ammistratore'!A$4,'Dati Bolletta'!K$5*(E20/'Anagrafica Ammistratore'!F$4),'Anagrafica Ammistratore'!A$5,'Dati Bolletta'!Q$5*(E20/'Anagrafica Ammistratore'!F$5),'Anagrafica Ammistratore'!A$6,'Dati Bolletta'!E$14*(E20/'Anagrafica Ammistratore'!F$6),'Anagrafica Ammistratore'!A$7,'Dati Bolletta'!K$14*(E20/'Anagrafica Ammistratore'!F$7),'Anagrafica Ammistratore'!A$8,'Dati Bolletta'!Q30*(E20/'Anagrafica Ammistratore'!F$8),'Anagrafica Ammistratore'!A$9,'Dati Bolletta'!E$23*(E20/'Anagrafica Ammistratore'!F$9),'Anagrafica Ammistratore'!A$10,'Dati Bolletta'!K$23*(E20/'Anagrafica Ammistratore'!F$10),'Anagrafica Ammistratore'!A$11,'Dati Bolletta'!Q$23*(E20/'Anagrafica Ammistratore'!F$11)),3),"")</f>
        <v/>
      </c>
      <c r="H20" s="10" t="str" cm="1">
        <f t="array" ref="H20">IFERROR(ROUND(_xlfn.SWITCH(B20,'Anagrafica Ammistratore'!A$4,'Dati Bolletta'!K$6*(E20/'Anagrafica Ammistratore'!F$4),'Anagrafica Ammistratore'!A$5,'Dati Bolletta'!Q$6*(E20/'Anagrafica Ammistratore'!F$5),'Anagrafica Ammistratore'!A$6,'Dati Bolletta'!E$15*(E20/'Anagrafica Ammistratore'!F$6),'Anagrafica Ammistratore'!A$7,'Dati Bolletta'!K$15*(E20/'Anagrafica Ammistratore'!F$7),'Anagrafica Ammistratore'!A$8,'Dati Bolletta'!Q31*(E20/'Anagrafica Ammistratore'!F$8),'Anagrafica Ammistratore'!A$9,'Dati Bolletta'!E$24*(E20/'Anagrafica Ammistratore'!F$9),'Anagrafica Ammistratore'!A$10,'Dati Bolletta'!K$24*(E20/'Anagrafica Ammistratore'!F$10),'Anagrafica Ammistratore'!A$11,'Dati Bolletta'!Q$24*(E20/'Anagrafica Ammistratore'!F$11)),3),"")</f>
        <v/>
      </c>
      <c r="I20" s="10" t="str" cm="1">
        <f t="array" ref="I20">IFERROR(ROUND(_xlfn.SWITCH(B20,'Anagrafica Ammistratore'!A$4,'Dati Bolletta'!K$8*(E20/'Anagrafica Ammistratore'!F$4),'Anagrafica Ammistratore'!A$5,'Dati Bolletta'!Q$8*(E20/'Anagrafica Ammistratore'!F$5),'Anagrafica Ammistratore'!A$6,'Dati Bolletta'!E$17*(E20/'Anagrafica Ammistratore'!F$6),'Anagrafica Ammistratore'!A$7,'Dati Bolletta'!K$17*(E20/'Anagrafica Ammistratore'!F$7),'Anagrafica Ammistratore'!A$8,'Dati Bolletta'!Q34*(E20/'Anagrafica Ammistratore'!F$8),'Anagrafica Ammistratore'!A$9,'Dati Bolletta'!E$26*(E20/'Anagrafica Ammistratore'!F$9),'Anagrafica Ammistratore'!A$10,'Dati Bolletta'!K$26*(E20/'Anagrafica Ammistratore'!F$10),'Anagrafica Ammistratore'!A$11,'Dati Bolletta'!Q$26*(E20/'Anagrafica Ammistratore'!F$11)),6),"")</f>
        <v/>
      </c>
      <c r="J20" s="10" t="str" cm="1">
        <f t="array" ref="J20">IFERROR(ROUND(_xlfn.SWITCH(B20,'Anagrafica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Ammistratore'!B29,0)),3),"")</f>
        <v/>
      </c>
      <c r="K20" s="10">
        <f>IFERROR(IF(D20,('Anagrafica Ammistratore'!B$15/'Anagrafica Ammistratore'!B$13),0),"")</f>
        <v>0</v>
      </c>
      <c r="L20" s="11" t="str">
        <f t="shared" si="0"/>
        <v/>
      </c>
      <c r="M20" s="3" cm="1">
        <f t="array" ref="M20">_xlfn.SWITCH(B20,'Anagrafica Ammistratore'!A$4,IF(E20-'Fasce D.NON Resid'!A$2&gt;0,'Fasce D.NON Resid'!A$2,E20),0)</f>
        <v>0</v>
      </c>
      <c r="N20" s="3" cm="1">
        <f t="array" ref="N20">_xlfn.SWITCH(B20,'Anagrafica Ammistratore'!A$4,IF(E20-'Fasce D.NON Resid'!A$3&gt;0,'Fasce D.NON Resid'!A$3-M20,E20-M20),0)</f>
        <v>0</v>
      </c>
      <c r="O20" s="3" cm="1">
        <f t="array" ref="O20">_xlfn.SWITCH(B20,'Anagrafica Ammistratore'!A$4,IF(E20-'Fasce D.NON Resid'!A$4&gt;0,'Fasce D.NON Resid'!A$4-(M20+N20),E20-(M20+N20)),0)</f>
        <v>0</v>
      </c>
      <c r="P20" s="3" cm="1">
        <f t="array" ref="P20">_xlfn.SWITCH(B20,'Anagrafica Ammistratore'!A$4,IF(E20-(M20+N20+O20)&gt;0,E20-(N20+M20+O20),0),0)</f>
        <v>0</v>
      </c>
      <c r="Q20" s="3" cm="1">
        <f t="array" ref="Q20">_xlfn.SWITCH(B20,'Anagrafica Ammistratore'!A$5,IF(E20-'Fasce Art. piccoli'!A$2&gt;0,'Fasce Art. piccoli'!A$2,E20),0)</f>
        <v>0</v>
      </c>
      <c r="R20" s="3" cm="1">
        <f t="array" ref="R20">_xlfn.SWITCH(B20,'Anagrafica Ammistratore'!A$5,IF(E20-'Fasce Art. piccoli'!A$3&gt;0,'Fasce Art. piccoli'!A$3,E20-Q20),0)</f>
        <v>0</v>
      </c>
      <c r="S20" s="3" cm="1">
        <f t="array" ref="S20">_xlfn.SWITCH(B20,'Anagrafica Ammistratore'!A$5,IF(E20-(Q20+R20)&gt;0,E20-(Q20+R20),0),0)</f>
        <v>0</v>
      </c>
      <c r="T20" s="3" cm="1">
        <f t="array" ref="T20">_xlfn.SWITCH(B20,'Anagrafica Ammistratore'!A$9,IF(E20-'Fasce Industr piccoli'!A$2&gt;0,'Fasce Industr piccoli'!A$2,E20),0)</f>
        <v>0</v>
      </c>
      <c r="U20" s="3" cm="1">
        <f t="array" ref="U20">_xlfn.SWITCH(B20,'Anagrafica Ammistratore'!A$9,IF(E20-'Fasce Industr piccoli'!A$2&gt;0,'Fasce Industr piccoli'!A$2,E20-T20),0)</f>
        <v>0</v>
      </c>
      <c r="V20" s="3" cm="1">
        <f t="array" ref="V20">_xlfn.SWITCH(B20,'Anagrafica Ammistratore'!A$9,IF(E20-(T20+U20)&gt;0,E20-(T20+U20),0),0)</f>
        <v>0</v>
      </c>
      <c r="W20" s="3" cm="1">
        <f t="array" ref="W20">_xlfn.SWITCH(B20,'Anagrafica Ammistratore'!A$11,IF(E20-'Fasce Agricolo Zootec'!A$2&gt;0,'Fasce Agricolo Zootec'!A$2,E20),0)</f>
        <v>0</v>
      </c>
      <c r="X20" s="3" cm="1">
        <f t="array" ref="X20">_xlfn.SWITCH(B20,'Anagrafica Ammistratore'!A$11,IF(E20-(W20)&gt;0,E20-(W20),0),0)</f>
        <v>0</v>
      </c>
      <c r="Y20" s="3">
        <f>(M20*'Fasce D.NON Resid'!C$2)+(N20*'Fasce D.NON Resid'!C$3)+(O20*'Fasce D.NON Resid'!C$4)+(P20*'Fasce D.NON Resid'!C$5)</f>
        <v>0</v>
      </c>
      <c r="Z20" s="3">
        <f>+(Q20*'Fasce Art. piccoli'!C$2)+(R20*'Fasce Art. piccoli'!C$3)+(S20*'Fasce Art. piccoli'!C$4)</f>
        <v>0</v>
      </c>
      <c r="AA20" s="3">
        <f>+(T20*'Fasce Industr piccoli'!C$2)+(U20*'Fasce Industr piccoli'!C$3)+(V20*'Fasce Industr piccoli'!C$4)</f>
        <v>0</v>
      </c>
      <c r="AB20" s="3">
        <f>(W20*'Fasce Agricolo Zootec'!C$2)+(X20*'Fasce Agricolo Zootec'!C$3)</f>
        <v>0</v>
      </c>
      <c r="AC20" s="3">
        <f>IF('Fasce D.NON Resid'!B$9,(Y20/'Fasce D.NON Resid'!B$9)*100,0)</f>
        <v>0</v>
      </c>
      <c r="AD20" s="3">
        <f>IF('Fasce Art. piccoli'!B$9,(Z20/'Fasce Art. piccoli'!B$9)*100,0)</f>
        <v>0</v>
      </c>
      <c r="AE20" s="3">
        <f>IF('Fasce Industr piccoli'!B$9,(AA20/'Fasce Industr piccoli'!B$9)*100,0)</f>
        <v>0</v>
      </c>
      <c r="AF20" s="3">
        <f>IF('Fasce Agricolo Zootec'!B$9,(AB20/'Fasce Agricolo Zootec'!B$9)*100,0)</f>
        <v>0</v>
      </c>
    </row>
    <row r="21" spans="1:32" x14ac:dyDescent="0.2">
      <c r="A21" s="3">
        <v>20</v>
      </c>
      <c r="B21" s="4"/>
      <c r="C21" s="4"/>
      <c r="D21" s="4"/>
      <c r="E21" s="3" t="str" cm="1">
        <f t="array" ref="E21">IFERROR(ROUND(D21*(_xlfn.SWITCH(B21,'Anagrafica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Ammistratore'!F$11)/_xlfn.SWITCH(B21,'Anagrafica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1" s="10" t="str" cm="1">
        <f t="array" ref="F21">IFERROR(ROUND(_xlfn.SWITCH(B21,'Anagrafica Ammistratore'!A$4,('Dati Bolletta'!K$4*AC21)/100,'Anagrafica Ammistratore'!A$5,('Dati Bolletta'!Q$4*AD21)/100,'Anagrafica Ammistratore'!A$6,'Dati Bolletta'!E$13*(E21/'Anagrafica Ammistratore'!H$6),'Anagrafica Ammistratore'!A$7,'Dati Bolletta'!K$13*(E21/'Anagrafica Ammistratore'!H$7),'Anagrafica Ammistratore'!A$8,'Dati Bolletta'!Q$13*(E21/'Anagrafica Ammistratore'!H$8),'Anagrafica Ammistratore'!A$9,('Dati Bolletta'!E$22*AE21)/100,'Anagrafica Ammistratore'!A$10,'Dati Bolletta'!K$22*(E21/'Anagrafica Ammistratore'!H$10),'Anagrafica Ammistratore'!A$11,('Dati Bolletta'!Q$22)*AF21/100),3),"")</f>
        <v/>
      </c>
      <c r="G21" s="10" t="str" cm="1">
        <f t="array" ref="G21">IFERROR(ROUND(_xlfn.SWITCH(B21,'Anagrafica Ammistratore'!A$4,'Dati Bolletta'!K$5*(E21/'Anagrafica Ammistratore'!F$4),'Anagrafica Ammistratore'!A$5,'Dati Bolletta'!Q$5*(E21/'Anagrafica Ammistratore'!F$5),'Anagrafica Ammistratore'!A$6,'Dati Bolletta'!E$14*(E21/'Anagrafica Ammistratore'!F$6),'Anagrafica Ammistratore'!A$7,'Dati Bolletta'!K$14*(E21/'Anagrafica Ammistratore'!F$7),'Anagrafica Ammistratore'!A$8,'Dati Bolletta'!Q31*(E21/'Anagrafica Ammistratore'!F$8),'Anagrafica Ammistratore'!A$9,'Dati Bolletta'!E$23*(E21/'Anagrafica Ammistratore'!F$9),'Anagrafica Ammistratore'!A$10,'Dati Bolletta'!K$23*(E21/'Anagrafica Ammistratore'!F$10),'Anagrafica Ammistratore'!A$11,'Dati Bolletta'!Q$23*(E21/'Anagrafica Ammistratore'!F$11)),3),"")</f>
        <v/>
      </c>
      <c r="H21" s="10" t="str" cm="1">
        <f t="array" ref="H21">IFERROR(ROUND(_xlfn.SWITCH(B21,'Anagrafica Ammistratore'!A$4,'Dati Bolletta'!K$6*(E21/'Anagrafica Ammistratore'!F$4),'Anagrafica Ammistratore'!A$5,'Dati Bolletta'!Q$6*(E21/'Anagrafica Ammistratore'!F$5),'Anagrafica Ammistratore'!A$6,'Dati Bolletta'!E$15*(E21/'Anagrafica Ammistratore'!F$6),'Anagrafica Ammistratore'!A$7,'Dati Bolletta'!K$15*(E21/'Anagrafica Ammistratore'!F$7),'Anagrafica Ammistratore'!A$8,'Dati Bolletta'!Q32*(E21/'Anagrafica Ammistratore'!F$8),'Anagrafica Ammistratore'!A$9,'Dati Bolletta'!E$24*(E21/'Anagrafica Ammistratore'!F$9),'Anagrafica Ammistratore'!A$10,'Dati Bolletta'!K$24*(E21/'Anagrafica Ammistratore'!F$10),'Anagrafica Ammistratore'!A$11,'Dati Bolletta'!Q$24*(E21/'Anagrafica Ammistratore'!F$11)),3),"")</f>
        <v/>
      </c>
      <c r="I21" s="10" t="str" cm="1">
        <f t="array" ref="I21">IFERROR(ROUND(_xlfn.SWITCH(B21,'Anagrafica Ammistratore'!A$4,'Dati Bolletta'!K$8*(E21/'Anagrafica Ammistratore'!F$4),'Anagrafica Ammistratore'!A$5,'Dati Bolletta'!Q$8*(E21/'Anagrafica Ammistratore'!F$5),'Anagrafica Ammistratore'!A$6,'Dati Bolletta'!E$17*(E21/'Anagrafica Ammistratore'!F$6),'Anagrafica Ammistratore'!A$7,'Dati Bolletta'!K$17*(E21/'Anagrafica Ammistratore'!F$7),'Anagrafica Ammistratore'!A$8,'Dati Bolletta'!Q35*(E21/'Anagrafica Ammistratore'!F$8),'Anagrafica Ammistratore'!A$9,'Dati Bolletta'!E$26*(E21/'Anagrafica Ammistratore'!F$9),'Anagrafica Ammistratore'!A$10,'Dati Bolletta'!K$26*(E21/'Anagrafica Ammistratore'!F$10),'Anagrafica Ammistratore'!A$11,'Dati Bolletta'!Q$26*(E21/'Anagrafica Ammistratore'!F$11)),6),"")</f>
        <v/>
      </c>
      <c r="J21" s="10" t="str" cm="1">
        <f t="array" ref="J21">IFERROR(ROUND(_xlfn.SWITCH(B21,'Anagrafica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Ammistratore'!B30,0)),3),"")</f>
        <v/>
      </c>
      <c r="K21" s="10">
        <f>IFERROR(IF(D21,('Anagrafica Ammistratore'!B$15/'Anagrafica Ammistratore'!B$13),0),"")</f>
        <v>0</v>
      </c>
      <c r="L21" s="11" t="str">
        <f t="shared" si="0"/>
        <v/>
      </c>
      <c r="M21" s="3" cm="1">
        <f t="array" ref="M21">_xlfn.SWITCH(B21,'Anagrafica Ammistratore'!A$4,IF(E21-'Fasce D.NON Resid'!A$2&gt;0,'Fasce D.NON Resid'!A$2,E21),0)</f>
        <v>0</v>
      </c>
      <c r="N21" s="3" cm="1">
        <f t="array" ref="N21">_xlfn.SWITCH(B21,'Anagrafica Ammistratore'!A$4,IF(E21-'Fasce D.NON Resid'!A$3&gt;0,'Fasce D.NON Resid'!A$3-M21,E21-M21),0)</f>
        <v>0</v>
      </c>
      <c r="O21" s="3" cm="1">
        <f t="array" ref="O21">_xlfn.SWITCH(B21,'Anagrafica Ammistratore'!A$4,IF(E21-'Fasce D.NON Resid'!A$4&gt;0,'Fasce D.NON Resid'!A$4-(M21+N21),E21-(M21+N21)),0)</f>
        <v>0</v>
      </c>
      <c r="P21" s="3" cm="1">
        <f t="array" ref="P21">_xlfn.SWITCH(B21,'Anagrafica Ammistratore'!A$4,IF(E21-(M21+N21+O21)&gt;0,E21-(N21+M21+O21),0),0)</f>
        <v>0</v>
      </c>
      <c r="Q21" s="3" cm="1">
        <f t="array" ref="Q21">_xlfn.SWITCH(B21,'Anagrafica Ammistratore'!A$5,IF(E21-'Fasce Art. piccoli'!A$2&gt;0,'Fasce Art. piccoli'!A$2,E21),0)</f>
        <v>0</v>
      </c>
      <c r="R21" s="3" cm="1">
        <f t="array" ref="R21">_xlfn.SWITCH(B21,'Anagrafica Ammistratore'!A$5,IF(E21-'Fasce Art. piccoli'!A$3&gt;0,'Fasce Art. piccoli'!A$3,E21-Q21),0)</f>
        <v>0</v>
      </c>
      <c r="S21" s="3" cm="1">
        <f t="array" ref="S21">_xlfn.SWITCH(B21,'Anagrafica Ammistratore'!A$5,IF(E21-(Q21+R21)&gt;0,E21-(Q21+R21),0),0)</f>
        <v>0</v>
      </c>
      <c r="T21" s="3" cm="1">
        <f t="array" ref="T21">_xlfn.SWITCH(B21,'Anagrafica Ammistratore'!A$9,IF(E21-'Fasce Industr piccoli'!A$2&gt;0,'Fasce Industr piccoli'!A$2,E21),0)</f>
        <v>0</v>
      </c>
      <c r="U21" s="3" cm="1">
        <f t="array" ref="U21">_xlfn.SWITCH(B21,'Anagrafica Ammistratore'!A$9,IF(E21-'Fasce Industr piccoli'!A$2&gt;0,'Fasce Industr piccoli'!A$2,E21-T21),0)</f>
        <v>0</v>
      </c>
      <c r="V21" s="3" cm="1">
        <f t="array" ref="V21">_xlfn.SWITCH(B21,'Anagrafica Ammistratore'!A$9,IF(E21-(T21+U21)&gt;0,E21-(T21+U21),0),0)</f>
        <v>0</v>
      </c>
      <c r="W21" s="3" cm="1">
        <f t="array" ref="W21">_xlfn.SWITCH(B21,'Anagrafica Ammistratore'!A$11,IF(E21-'Fasce Agricolo Zootec'!A$2&gt;0,'Fasce Agricolo Zootec'!A$2,E21),0)</f>
        <v>0</v>
      </c>
      <c r="X21" s="3" cm="1">
        <f t="array" ref="X21">_xlfn.SWITCH(B21,'Anagrafica Ammistratore'!A$11,IF(E21-(W21)&gt;0,E21-(W21),0),0)</f>
        <v>0</v>
      </c>
      <c r="Y21" s="3">
        <f>(M21*'Fasce D.NON Resid'!C$2)+(N21*'Fasce D.NON Resid'!C$3)+(O21*'Fasce D.NON Resid'!C$4)+(P21*'Fasce D.NON Resid'!C$5)</f>
        <v>0</v>
      </c>
      <c r="Z21" s="3">
        <f>+(Q21*'Fasce Art. piccoli'!C$2)+(R21*'Fasce Art. piccoli'!C$3)+(S21*'Fasce Art. piccoli'!C$4)</f>
        <v>0</v>
      </c>
      <c r="AA21" s="3">
        <f>+(T21*'Fasce Industr piccoli'!C$2)+(U21*'Fasce Industr piccoli'!C$3)+(V21*'Fasce Industr piccoli'!C$4)</f>
        <v>0</v>
      </c>
      <c r="AB21" s="3">
        <f>(W21*'Fasce Agricolo Zootec'!C$2)+(X21*'Fasce Agricolo Zootec'!C$3)</f>
        <v>0</v>
      </c>
      <c r="AC21" s="3">
        <f>IF('Fasce D.NON Resid'!B$9,(Y21/'Fasce D.NON Resid'!B$9)*100,0)</f>
        <v>0</v>
      </c>
      <c r="AD21" s="3">
        <f>IF('Fasce Art. piccoli'!B$9,(Z21/'Fasce Art. piccoli'!B$9)*100,0)</f>
        <v>0</v>
      </c>
      <c r="AE21" s="3">
        <f>IF('Fasce Industr piccoli'!B$9,(AA21/'Fasce Industr piccoli'!B$9)*100,0)</f>
        <v>0</v>
      </c>
      <c r="AF21" s="3">
        <f>IF('Fasce Agricolo Zootec'!B$9,(AB21/'Fasce Agricolo Zootec'!B$9)*100,0)</f>
        <v>0</v>
      </c>
    </row>
    <row r="22" spans="1:32" x14ac:dyDescent="0.2">
      <c r="A22" s="3">
        <v>21</v>
      </c>
      <c r="B22" s="4"/>
      <c r="C22" s="4"/>
      <c r="D22" s="4"/>
      <c r="E22" s="3" t="str" cm="1">
        <f t="array" ref="E22">IFERROR(ROUND(D22*(_xlfn.SWITCH(B22,'Anagrafica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Ammistratore'!F$11)/_xlfn.SWITCH(B22,'Anagrafica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2" s="10" t="str" cm="1">
        <f t="array" ref="F22">IFERROR(ROUND(_xlfn.SWITCH(B22,'Anagrafica Ammistratore'!A$4,('Dati Bolletta'!K$4*AC22)/100,'Anagrafica Ammistratore'!A$5,('Dati Bolletta'!Q$4*AD22)/100,'Anagrafica Ammistratore'!A$6,'Dati Bolletta'!E$13*(E22/'Anagrafica Ammistratore'!H$6),'Anagrafica Ammistratore'!A$7,'Dati Bolletta'!K$13*(E22/'Anagrafica Ammistratore'!H$7),'Anagrafica Ammistratore'!A$8,'Dati Bolletta'!Q$13*(E22/'Anagrafica Ammistratore'!H$8),'Anagrafica Ammistratore'!A$9,('Dati Bolletta'!E$22*AE22)/100,'Anagrafica Ammistratore'!A$10,'Dati Bolletta'!K$22*(E22/'Anagrafica Ammistratore'!H$10),'Anagrafica Ammistratore'!A$11,('Dati Bolletta'!Q$22)*AF22/100),3),"")</f>
        <v/>
      </c>
      <c r="G22" s="10" t="str" cm="1">
        <f t="array" ref="G22">IFERROR(ROUND(_xlfn.SWITCH(B22,'Anagrafica Ammistratore'!A$4,'Dati Bolletta'!K$5*(E22/'Anagrafica Ammistratore'!F$4),'Anagrafica Ammistratore'!A$5,'Dati Bolletta'!Q$5*(E22/'Anagrafica Ammistratore'!F$5),'Anagrafica Ammistratore'!A$6,'Dati Bolletta'!E$14*(E22/'Anagrafica Ammistratore'!F$6),'Anagrafica Ammistratore'!A$7,'Dati Bolletta'!K$14*(E22/'Anagrafica Ammistratore'!F$7),'Anagrafica Ammistratore'!A$8,'Dati Bolletta'!Q32*(E22/'Anagrafica Ammistratore'!F$8),'Anagrafica Ammistratore'!A$9,'Dati Bolletta'!E$23*(E22/'Anagrafica Ammistratore'!F$9),'Anagrafica Ammistratore'!A$10,'Dati Bolletta'!K$23*(E22/'Anagrafica Ammistratore'!F$10),'Anagrafica Ammistratore'!A$11,'Dati Bolletta'!Q$23*(E22/'Anagrafica Ammistratore'!F$11)),3),"")</f>
        <v/>
      </c>
      <c r="H22" s="10" t="str" cm="1">
        <f t="array" ref="H22">IFERROR(ROUND(_xlfn.SWITCH(B22,'Anagrafica Ammistratore'!A$4,'Dati Bolletta'!K$6*(E22/'Anagrafica Ammistratore'!F$4),'Anagrafica Ammistratore'!A$5,'Dati Bolletta'!Q$6*(E22/'Anagrafica Ammistratore'!F$5),'Anagrafica Ammistratore'!A$6,'Dati Bolletta'!E$15*(E22/'Anagrafica Ammistratore'!F$6),'Anagrafica Ammistratore'!A$7,'Dati Bolletta'!K$15*(E22/'Anagrafica Ammistratore'!F$7),'Anagrafica Ammistratore'!A$8,'Dati Bolletta'!Q33*(E22/'Anagrafica Ammistratore'!F$8),'Anagrafica Ammistratore'!A$9,'Dati Bolletta'!E$24*(E22/'Anagrafica Ammistratore'!F$9),'Anagrafica Ammistratore'!A$10,'Dati Bolletta'!K$24*(E22/'Anagrafica Ammistratore'!F$10),'Anagrafica Ammistratore'!A$11,'Dati Bolletta'!Q$24*(E22/'Anagrafica Ammistratore'!F$11)),3),"")</f>
        <v/>
      </c>
      <c r="I22" s="10" t="str" cm="1">
        <f t="array" ref="I22">IFERROR(ROUND(_xlfn.SWITCH(B22,'Anagrafica Ammistratore'!A$4,'Dati Bolletta'!K$8*(E22/'Anagrafica Ammistratore'!F$4),'Anagrafica Ammistratore'!A$5,'Dati Bolletta'!Q$8*(E22/'Anagrafica Ammistratore'!F$5),'Anagrafica Ammistratore'!A$6,'Dati Bolletta'!E$17*(E22/'Anagrafica Ammistratore'!F$6),'Anagrafica Ammistratore'!A$7,'Dati Bolletta'!K$17*(E22/'Anagrafica Ammistratore'!F$7),'Anagrafica Ammistratore'!A$8,'Dati Bolletta'!Q36*(E22/'Anagrafica Ammistratore'!F$8),'Anagrafica Ammistratore'!A$9,'Dati Bolletta'!E$26*(E22/'Anagrafica Ammistratore'!F$9),'Anagrafica Ammistratore'!A$10,'Dati Bolletta'!K$26*(E22/'Anagrafica Ammistratore'!F$10),'Anagrafica Ammistratore'!A$11,'Dati Bolletta'!Q$26*(E22/'Anagrafica Ammistratore'!F$11)),6),"")</f>
        <v/>
      </c>
      <c r="J22" s="10" t="str" cm="1">
        <f t="array" ref="J22">IFERROR(ROUND(_xlfn.SWITCH(B22,'Anagrafica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Ammistratore'!B31,0)),3),"")</f>
        <v/>
      </c>
      <c r="K22" s="10">
        <f>IFERROR(IF(D22,('Anagrafica Ammistratore'!B$15/'Anagrafica Ammistratore'!B$13),0),"")</f>
        <v>0</v>
      </c>
      <c r="L22" s="11" t="str">
        <f t="shared" si="0"/>
        <v/>
      </c>
      <c r="M22" s="3" cm="1">
        <f t="array" ref="M22">_xlfn.SWITCH(B22,'Anagrafica Ammistratore'!A$4,IF(E22-'Fasce D.NON Resid'!A$2&gt;0,'Fasce D.NON Resid'!A$2,E22),0)</f>
        <v>0</v>
      </c>
      <c r="N22" s="3" cm="1">
        <f t="array" ref="N22">_xlfn.SWITCH(B22,'Anagrafica Ammistratore'!A$4,IF(E22-'Fasce D.NON Resid'!A$3&gt;0,'Fasce D.NON Resid'!A$3-M22,E22-M22),0)</f>
        <v>0</v>
      </c>
      <c r="O22" s="3" cm="1">
        <f t="array" ref="O22">_xlfn.SWITCH(B22,'Anagrafica Ammistratore'!A$4,IF(E22-'Fasce D.NON Resid'!A$4&gt;0,'Fasce D.NON Resid'!A$4-(M22+N22),E22-(M22+N22)),0)</f>
        <v>0</v>
      </c>
      <c r="P22" s="3" cm="1">
        <f t="array" ref="P22">_xlfn.SWITCH(B22,'Anagrafica Ammistratore'!A$4,IF(E22-(M22+N22+O22)&gt;0,E22-(N22+M22+O22),0),0)</f>
        <v>0</v>
      </c>
      <c r="Q22" s="3" cm="1">
        <f t="array" ref="Q22">_xlfn.SWITCH(B22,'Anagrafica Ammistratore'!A$5,IF(E22-'Fasce Art. piccoli'!A$2&gt;0,'Fasce Art. piccoli'!A$2,E22),0)</f>
        <v>0</v>
      </c>
      <c r="R22" s="3" cm="1">
        <f t="array" ref="R22">_xlfn.SWITCH(B22,'Anagrafica Ammistratore'!A$5,IF(E22-'Fasce Art. piccoli'!A$3&gt;0,'Fasce Art. piccoli'!A$3,E22-Q22),0)</f>
        <v>0</v>
      </c>
      <c r="S22" s="3" cm="1">
        <f t="array" ref="S22">_xlfn.SWITCH(B22,'Anagrafica Ammistratore'!A$5,IF(E22-(Q22+R22)&gt;0,E22-(Q22+R22),0),0)</f>
        <v>0</v>
      </c>
      <c r="T22" s="3" cm="1">
        <f t="array" ref="T22">_xlfn.SWITCH(B22,'Anagrafica Ammistratore'!A$9,IF(E22-'Fasce Industr piccoli'!A$2&gt;0,'Fasce Industr piccoli'!A$2,E22),0)</f>
        <v>0</v>
      </c>
      <c r="U22" s="3" cm="1">
        <f t="array" ref="U22">_xlfn.SWITCH(B22,'Anagrafica Ammistratore'!A$9,IF(E22-'Fasce Industr piccoli'!A$2&gt;0,'Fasce Industr piccoli'!A$2,E22-T22),0)</f>
        <v>0</v>
      </c>
      <c r="V22" s="3" cm="1">
        <f t="array" ref="V22">_xlfn.SWITCH(B22,'Anagrafica Ammistratore'!A$9,IF(E22-(T22+U22)&gt;0,E22-(T22+U22),0),0)</f>
        <v>0</v>
      </c>
      <c r="W22" s="3" cm="1">
        <f t="array" ref="W22">_xlfn.SWITCH(B22,'Anagrafica Ammistratore'!A$11,IF(E22-'Fasce Agricolo Zootec'!A$2&gt;0,'Fasce Agricolo Zootec'!A$2,E22),0)</f>
        <v>0</v>
      </c>
      <c r="X22" s="3" cm="1">
        <f t="array" ref="X22">_xlfn.SWITCH(B22,'Anagrafica Ammistratore'!A$11,IF(E22-(W22)&gt;0,E22-(W22),0),0)</f>
        <v>0</v>
      </c>
      <c r="Y22" s="3">
        <f>(M22*'Fasce D.NON Resid'!C$2)+(N22*'Fasce D.NON Resid'!C$3)+(O22*'Fasce D.NON Resid'!C$4)+(P22*'Fasce D.NON Resid'!C$5)</f>
        <v>0</v>
      </c>
      <c r="Z22" s="3">
        <f>+(Q22*'Fasce Art. piccoli'!C$2)+(R22*'Fasce Art. piccoli'!C$3)+(S22*'Fasce Art. piccoli'!C$4)</f>
        <v>0</v>
      </c>
      <c r="AA22" s="3">
        <f>+(T22*'Fasce Industr piccoli'!C$2)+(U22*'Fasce Industr piccoli'!C$3)+(V22*'Fasce Industr piccoli'!C$4)</f>
        <v>0</v>
      </c>
      <c r="AB22" s="3">
        <f>(W22*'Fasce Agricolo Zootec'!C$2)+(X22*'Fasce Agricolo Zootec'!C$3)</f>
        <v>0</v>
      </c>
      <c r="AC22" s="3">
        <f>IF('Fasce D.NON Resid'!B$9,(Y22/'Fasce D.NON Resid'!B$9)*100,0)</f>
        <v>0</v>
      </c>
      <c r="AD22" s="3">
        <f>IF('Fasce Art. piccoli'!B$9,(Z22/'Fasce Art. piccoli'!B$9)*100,0)</f>
        <v>0</v>
      </c>
      <c r="AE22" s="3">
        <f>IF('Fasce Industr piccoli'!B$9,(AA22/'Fasce Industr piccoli'!B$9)*100,0)</f>
        <v>0</v>
      </c>
      <c r="AF22" s="3">
        <f>IF('Fasce Agricolo Zootec'!B$9,(AB22/'Fasce Agricolo Zootec'!B$9)*100,0)</f>
        <v>0</v>
      </c>
    </row>
    <row r="23" spans="1:32" x14ac:dyDescent="0.2">
      <c r="A23" s="3">
        <v>22</v>
      </c>
      <c r="B23" s="4"/>
      <c r="C23" s="4"/>
      <c r="D23" s="4"/>
      <c r="E23" s="3" t="str" cm="1">
        <f t="array" ref="E23">IFERROR(ROUND(D23*(_xlfn.SWITCH(B23,'Anagrafica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Ammistratore'!F$11)/_xlfn.SWITCH(B23,'Anagrafica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3" s="10" t="str" cm="1">
        <f t="array" ref="F23">IFERROR(ROUND(_xlfn.SWITCH(B23,'Anagrafica Ammistratore'!A$4,('Dati Bolletta'!K$4*AC23)/100,'Anagrafica Ammistratore'!A$5,('Dati Bolletta'!Q$4*AD23)/100,'Anagrafica Ammistratore'!A$6,'Dati Bolletta'!E$13*(E23/'Anagrafica Ammistratore'!H$6),'Anagrafica Ammistratore'!A$7,'Dati Bolletta'!K$13*(E23/'Anagrafica Ammistratore'!H$7),'Anagrafica Ammistratore'!A$8,'Dati Bolletta'!Q$13*(E23/'Anagrafica Ammistratore'!H$8),'Anagrafica Ammistratore'!A$9,('Dati Bolletta'!E$22*AE23)/100,'Anagrafica Ammistratore'!A$10,'Dati Bolletta'!K$22*(E23/'Anagrafica Ammistratore'!H$10),'Anagrafica Ammistratore'!A$11,('Dati Bolletta'!Q$22)*AF23/100),3),"")</f>
        <v/>
      </c>
      <c r="G23" s="10" t="str" cm="1">
        <f t="array" ref="G23">IFERROR(ROUND(_xlfn.SWITCH(B23,'Anagrafica Ammistratore'!A$4,'Dati Bolletta'!K$5*(E23/'Anagrafica Ammistratore'!F$4),'Anagrafica Ammistratore'!A$5,'Dati Bolletta'!Q$5*(E23/'Anagrafica Ammistratore'!F$5),'Anagrafica Ammistratore'!A$6,'Dati Bolletta'!E$14*(E23/'Anagrafica Ammistratore'!F$6),'Anagrafica Ammistratore'!A$7,'Dati Bolletta'!K$14*(E23/'Anagrafica Ammistratore'!F$7),'Anagrafica Ammistratore'!A$8,'Dati Bolletta'!Q33*(E23/'Anagrafica Ammistratore'!F$8),'Anagrafica Ammistratore'!A$9,'Dati Bolletta'!E$23*(E23/'Anagrafica Ammistratore'!F$9),'Anagrafica Ammistratore'!A$10,'Dati Bolletta'!K$23*(E23/'Anagrafica Ammistratore'!F$10),'Anagrafica Ammistratore'!A$11,'Dati Bolletta'!Q$23*(E23/'Anagrafica Ammistratore'!F$11)),3),"")</f>
        <v/>
      </c>
      <c r="H23" s="10" t="str" cm="1">
        <f t="array" ref="H23">IFERROR(ROUND(_xlfn.SWITCH(B23,'Anagrafica Ammistratore'!A$4,'Dati Bolletta'!K$6*(E23/'Anagrafica Ammistratore'!F$4),'Anagrafica Ammistratore'!A$5,'Dati Bolletta'!Q$6*(E23/'Anagrafica Ammistratore'!F$5),'Anagrafica Ammistratore'!A$6,'Dati Bolletta'!E$15*(E23/'Anagrafica Ammistratore'!F$6),'Anagrafica Ammistratore'!A$7,'Dati Bolletta'!K$15*(E23/'Anagrafica Ammistratore'!F$7),'Anagrafica Ammistratore'!A$8,'Dati Bolletta'!Q34*(E23/'Anagrafica Ammistratore'!F$8),'Anagrafica Ammistratore'!A$9,'Dati Bolletta'!E$24*(E23/'Anagrafica Ammistratore'!F$9),'Anagrafica Ammistratore'!A$10,'Dati Bolletta'!K$24*(E23/'Anagrafica Ammistratore'!F$10),'Anagrafica Ammistratore'!A$11,'Dati Bolletta'!Q$24*(E23/'Anagrafica Ammistratore'!F$11)),3),"")</f>
        <v/>
      </c>
      <c r="I23" s="10" t="str" cm="1">
        <f t="array" ref="I23">IFERROR(ROUND(_xlfn.SWITCH(B23,'Anagrafica Ammistratore'!A$4,'Dati Bolletta'!K$8*(E23/'Anagrafica Ammistratore'!F$4),'Anagrafica Ammistratore'!A$5,'Dati Bolletta'!Q$8*(E23/'Anagrafica Ammistratore'!F$5),'Anagrafica Ammistratore'!A$6,'Dati Bolletta'!E$17*(E23/'Anagrafica Ammistratore'!F$6),'Anagrafica Ammistratore'!A$7,'Dati Bolletta'!K$17*(E23/'Anagrafica Ammistratore'!F$7),'Anagrafica Ammistratore'!A$8,'Dati Bolletta'!Q37*(E23/'Anagrafica Ammistratore'!F$8),'Anagrafica Ammistratore'!A$9,'Dati Bolletta'!E$26*(E23/'Anagrafica Ammistratore'!F$9),'Anagrafica Ammistratore'!A$10,'Dati Bolletta'!K$26*(E23/'Anagrafica Ammistratore'!F$10),'Anagrafica Ammistratore'!A$11,'Dati Bolletta'!Q$26*(E23/'Anagrafica Ammistratore'!F$11)),6),"")</f>
        <v/>
      </c>
      <c r="J23" s="10" t="str" cm="1">
        <f t="array" ref="J23">IFERROR(ROUND(_xlfn.SWITCH(B23,'Anagrafica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Ammistratore'!B32,0)),3),"")</f>
        <v/>
      </c>
      <c r="K23" s="10">
        <f>IFERROR(IF(D23,('Anagrafica Ammistratore'!B$15/'Anagrafica Ammistratore'!B$13),0),"")</f>
        <v>0</v>
      </c>
      <c r="L23" s="11" t="str">
        <f t="shared" si="0"/>
        <v/>
      </c>
      <c r="M23" s="3" cm="1">
        <f t="array" ref="M23">_xlfn.SWITCH(B23,'Anagrafica Ammistratore'!A$4,IF(E23-'Fasce D.NON Resid'!A$2&gt;0,'Fasce D.NON Resid'!A$2,E23),0)</f>
        <v>0</v>
      </c>
      <c r="N23" s="3" cm="1">
        <f t="array" ref="N23">_xlfn.SWITCH(B23,'Anagrafica Ammistratore'!A$4,IF(E23-'Fasce D.NON Resid'!A$3&gt;0,'Fasce D.NON Resid'!A$3-M23,E23-M23),0)</f>
        <v>0</v>
      </c>
      <c r="O23" s="3" cm="1">
        <f t="array" ref="O23">_xlfn.SWITCH(B23,'Anagrafica Ammistratore'!A$4,IF(E23-'Fasce D.NON Resid'!A$4&gt;0,'Fasce D.NON Resid'!A$4-(M23+N23),E23-(M23+N23)),0)</f>
        <v>0</v>
      </c>
      <c r="P23" s="3" cm="1">
        <f t="array" ref="P23">_xlfn.SWITCH(B23,'Anagrafica Ammistratore'!A$4,IF(E23-(M23+N23+O23)&gt;0,E23-(N23+M23+O23),0),0)</f>
        <v>0</v>
      </c>
      <c r="Q23" s="3" cm="1">
        <f t="array" ref="Q23">_xlfn.SWITCH(B23,'Anagrafica Ammistratore'!A$5,IF(E23-'Fasce Art. piccoli'!A$2&gt;0,'Fasce Art. piccoli'!A$2,E23),0)</f>
        <v>0</v>
      </c>
      <c r="R23" s="3" cm="1">
        <f t="array" ref="R23">_xlfn.SWITCH(B23,'Anagrafica Ammistratore'!A$5,IF(E23-'Fasce Art. piccoli'!A$3&gt;0,'Fasce Art. piccoli'!A$3,E23-Q23),0)</f>
        <v>0</v>
      </c>
      <c r="S23" s="3" cm="1">
        <f t="array" ref="S23">_xlfn.SWITCH(B23,'Anagrafica Ammistratore'!A$5,IF(E23-(Q23+R23)&gt;0,E23-(Q23+R23),0),0)</f>
        <v>0</v>
      </c>
      <c r="T23" s="3" cm="1">
        <f t="array" ref="T23">_xlfn.SWITCH(B23,'Anagrafica Ammistratore'!A$9,IF(E23-'Fasce Industr piccoli'!A$2&gt;0,'Fasce Industr piccoli'!A$2,E23),0)</f>
        <v>0</v>
      </c>
      <c r="U23" s="3" cm="1">
        <f t="array" ref="U23">_xlfn.SWITCH(B23,'Anagrafica Ammistratore'!A$9,IF(E23-'Fasce Industr piccoli'!A$2&gt;0,'Fasce Industr piccoli'!A$2,E23-T23),0)</f>
        <v>0</v>
      </c>
      <c r="V23" s="3" cm="1">
        <f t="array" ref="V23">_xlfn.SWITCH(B23,'Anagrafica Ammistratore'!A$9,IF(E23-(T23+U23)&gt;0,E23-(T23+U23),0),0)</f>
        <v>0</v>
      </c>
      <c r="W23" s="3" cm="1">
        <f t="array" ref="W23">_xlfn.SWITCH(B23,'Anagrafica Ammistratore'!A$11,IF(E23-'Fasce Agricolo Zootec'!A$2&gt;0,'Fasce Agricolo Zootec'!A$2,E23),0)</f>
        <v>0</v>
      </c>
      <c r="X23" s="3" cm="1">
        <f t="array" ref="X23">_xlfn.SWITCH(B23,'Anagrafica Ammistratore'!A$11,IF(E23-(W23)&gt;0,E23-(W23),0),0)</f>
        <v>0</v>
      </c>
      <c r="Y23" s="3">
        <f>(M23*'Fasce D.NON Resid'!C$2)+(N23*'Fasce D.NON Resid'!C$3)+(O23*'Fasce D.NON Resid'!C$4)+(P23*'Fasce D.NON Resid'!C$5)</f>
        <v>0</v>
      </c>
      <c r="Z23" s="3">
        <f>+(Q23*'Fasce Art. piccoli'!C$2)+(R23*'Fasce Art. piccoli'!C$3)+(S23*'Fasce Art. piccoli'!C$4)</f>
        <v>0</v>
      </c>
      <c r="AA23" s="3">
        <f>+(T23*'Fasce Industr piccoli'!C$2)+(U23*'Fasce Industr piccoli'!C$3)+(V23*'Fasce Industr piccoli'!C$4)</f>
        <v>0</v>
      </c>
      <c r="AB23" s="3">
        <f>(W23*'Fasce Agricolo Zootec'!C$2)+(X23*'Fasce Agricolo Zootec'!C$3)</f>
        <v>0</v>
      </c>
      <c r="AC23" s="3">
        <f>IF('Fasce D.NON Resid'!B$9,(Y23/'Fasce D.NON Resid'!B$9)*100,0)</f>
        <v>0</v>
      </c>
      <c r="AD23" s="3">
        <f>IF('Fasce Art. piccoli'!B$9,(Z23/'Fasce Art. piccoli'!B$9)*100,0)</f>
        <v>0</v>
      </c>
      <c r="AE23" s="3">
        <f>IF('Fasce Industr piccoli'!B$9,(AA23/'Fasce Industr piccoli'!B$9)*100,0)</f>
        <v>0</v>
      </c>
      <c r="AF23" s="3">
        <f>IF('Fasce Agricolo Zootec'!B$9,(AB23/'Fasce Agricolo Zootec'!B$9)*100,0)</f>
        <v>0</v>
      </c>
    </row>
    <row r="24" spans="1:32" x14ac:dyDescent="0.2">
      <c r="A24" s="3">
        <v>23</v>
      </c>
      <c r="B24" s="4"/>
      <c r="C24" s="4"/>
      <c r="D24" s="4"/>
      <c r="E24" s="3" t="str" cm="1">
        <f t="array" ref="E24">IFERROR(ROUND(D24*(_xlfn.SWITCH(B24,'Anagrafica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Ammistratore'!F$11)/_xlfn.SWITCH(B24,'Anagrafica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4" s="10" t="str" cm="1">
        <f t="array" ref="F24">IFERROR(ROUND(_xlfn.SWITCH(B24,'Anagrafica Ammistratore'!A$4,('Dati Bolletta'!K$4*AC24)/100,'Anagrafica Ammistratore'!A$5,('Dati Bolletta'!Q$4*AD24)/100,'Anagrafica Ammistratore'!A$6,'Dati Bolletta'!E$13*(E24/'Anagrafica Ammistratore'!H$6),'Anagrafica Ammistratore'!A$7,'Dati Bolletta'!K$13*(E24/'Anagrafica Ammistratore'!H$7),'Anagrafica Ammistratore'!A$8,'Dati Bolletta'!Q$13*(E24/'Anagrafica Ammistratore'!H$8),'Anagrafica Ammistratore'!A$9,('Dati Bolletta'!E$22*AE24)/100,'Anagrafica Ammistratore'!A$10,'Dati Bolletta'!K$22*(E24/'Anagrafica Ammistratore'!H$10),'Anagrafica Ammistratore'!A$11,('Dati Bolletta'!Q$22)*AF24/100),3),"")</f>
        <v/>
      </c>
      <c r="G24" s="10" t="str" cm="1">
        <f t="array" ref="G24">IFERROR(ROUND(_xlfn.SWITCH(B24,'Anagrafica Ammistratore'!A$4,'Dati Bolletta'!K$5*(E24/'Anagrafica Ammistratore'!F$4),'Anagrafica Ammistratore'!A$5,'Dati Bolletta'!Q$5*(E24/'Anagrafica Ammistratore'!F$5),'Anagrafica Ammistratore'!A$6,'Dati Bolletta'!E$14*(E24/'Anagrafica Ammistratore'!F$6),'Anagrafica Ammistratore'!A$7,'Dati Bolletta'!K$14*(E24/'Anagrafica Ammistratore'!F$7),'Anagrafica Ammistratore'!A$8,'Dati Bolletta'!Q34*(E24/'Anagrafica Ammistratore'!F$8),'Anagrafica Ammistratore'!A$9,'Dati Bolletta'!E$23*(E24/'Anagrafica Ammistratore'!F$9),'Anagrafica Ammistratore'!A$10,'Dati Bolletta'!K$23*(E24/'Anagrafica Ammistratore'!F$10),'Anagrafica Ammistratore'!A$11,'Dati Bolletta'!Q$23*(E24/'Anagrafica Ammistratore'!F$11)),3),"")</f>
        <v/>
      </c>
      <c r="H24" s="10" t="str" cm="1">
        <f t="array" ref="H24">IFERROR(ROUND(_xlfn.SWITCH(B24,'Anagrafica Ammistratore'!A$4,'Dati Bolletta'!K$6*(E24/'Anagrafica Ammistratore'!F$4),'Anagrafica Ammistratore'!A$5,'Dati Bolletta'!Q$6*(E24/'Anagrafica Ammistratore'!F$5),'Anagrafica Ammistratore'!A$6,'Dati Bolletta'!E$15*(E24/'Anagrafica Ammistratore'!F$6),'Anagrafica Ammistratore'!A$7,'Dati Bolletta'!K$15*(E24/'Anagrafica Ammistratore'!F$7),'Anagrafica Ammistratore'!A$8,'Dati Bolletta'!Q35*(E24/'Anagrafica Ammistratore'!F$8),'Anagrafica Ammistratore'!A$9,'Dati Bolletta'!E$24*(E24/'Anagrafica Ammistratore'!F$9),'Anagrafica Ammistratore'!A$10,'Dati Bolletta'!K$24*(E24/'Anagrafica Ammistratore'!F$10),'Anagrafica Ammistratore'!A$11,'Dati Bolletta'!Q$24*(E24/'Anagrafica Ammistratore'!F$11)),3),"")</f>
        <v/>
      </c>
      <c r="I24" s="10" t="str" cm="1">
        <f t="array" ref="I24">IFERROR(ROUND(_xlfn.SWITCH(B24,'Anagrafica Ammistratore'!A$4,'Dati Bolletta'!K$8*(E24/'Anagrafica Ammistratore'!F$4),'Anagrafica Ammistratore'!A$5,'Dati Bolletta'!Q$8*(E24/'Anagrafica Ammistratore'!F$5),'Anagrafica Ammistratore'!A$6,'Dati Bolletta'!E$17*(E24/'Anagrafica Ammistratore'!F$6),'Anagrafica Ammistratore'!A$7,'Dati Bolletta'!K$17*(E24/'Anagrafica Ammistratore'!F$7),'Anagrafica Ammistratore'!A$8,'Dati Bolletta'!Q38*(E24/'Anagrafica Ammistratore'!F$8),'Anagrafica Ammistratore'!A$9,'Dati Bolletta'!E$26*(E24/'Anagrafica Ammistratore'!F$9),'Anagrafica Ammistratore'!A$10,'Dati Bolletta'!K$26*(E24/'Anagrafica Ammistratore'!F$10),'Anagrafica Ammistratore'!A$11,'Dati Bolletta'!Q$26*(E24/'Anagrafica Ammistratore'!F$11)),6),"")</f>
        <v/>
      </c>
      <c r="J24" s="10" t="str" cm="1">
        <f t="array" ref="J24">IFERROR(ROUND(_xlfn.SWITCH(B24,'Anagrafica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Ammistratore'!B33,0)),3),"")</f>
        <v/>
      </c>
      <c r="K24" s="10">
        <f>IFERROR(IF(D24,('Anagrafica Ammistratore'!B$15/'Anagrafica Ammistratore'!B$13),0),"")</f>
        <v>0</v>
      </c>
      <c r="L24" s="11" t="str">
        <f t="shared" si="0"/>
        <v/>
      </c>
      <c r="M24" s="3" cm="1">
        <f t="array" ref="M24">_xlfn.SWITCH(B24,'Anagrafica Ammistratore'!A$4,IF(E24-'Fasce D.NON Resid'!A$2&gt;0,'Fasce D.NON Resid'!A$2,E24),0)</f>
        <v>0</v>
      </c>
      <c r="N24" s="3" cm="1">
        <f t="array" ref="N24">_xlfn.SWITCH(B24,'Anagrafica Ammistratore'!A$4,IF(E24-'Fasce D.NON Resid'!A$3&gt;0,'Fasce D.NON Resid'!A$3-M24,E24-M24),0)</f>
        <v>0</v>
      </c>
      <c r="O24" s="3" cm="1">
        <f t="array" ref="O24">_xlfn.SWITCH(B24,'Anagrafica Ammistratore'!A$4,IF(E24-'Fasce D.NON Resid'!A$4&gt;0,'Fasce D.NON Resid'!A$4-(M24+N24),E24-(M24+N24)),0)</f>
        <v>0</v>
      </c>
      <c r="P24" s="3" cm="1">
        <f t="array" ref="P24">_xlfn.SWITCH(B24,'Anagrafica Ammistratore'!A$4,IF(E24-(M24+N24+O24)&gt;0,E24-(N24+M24+O24),0),0)</f>
        <v>0</v>
      </c>
      <c r="Q24" s="3" cm="1">
        <f t="array" ref="Q24">_xlfn.SWITCH(B24,'Anagrafica Ammistratore'!A$5,IF(E24-'Fasce Art. piccoli'!A$2&gt;0,'Fasce Art. piccoli'!A$2,E24),0)</f>
        <v>0</v>
      </c>
      <c r="R24" s="3" cm="1">
        <f t="array" ref="R24">_xlfn.SWITCH(B24,'Anagrafica Ammistratore'!A$5,IF(E24-'Fasce Art. piccoli'!A$3&gt;0,'Fasce Art. piccoli'!A$3,E24-Q24),0)</f>
        <v>0</v>
      </c>
      <c r="S24" s="3" cm="1">
        <f t="array" ref="S24">_xlfn.SWITCH(B24,'Anagrafica Ammistratore'!A$5,IF(E24-(Q24+R24)&gt;0,E24-(Q24+R24),0),0)</f>
        <v>0</v>
      </c>
      <c r="T24" s="3" cm="1">
        <f t="array" ref="T24">_xlfn.SWITCH(B24,'Anagrafica Ammistratore'!A$9,IF(E24-'Fasce Industr piccoli'!A$2&gt;0,'Fasce Industr piccoli'!A$2,E24),0)</f>
        <v>0</v>
      </c>
      <c r="U24" s="3" cm="1">
        <f t="array" ref="U24">_xlfn.SWITCH(B24,'Anagrafica Ammistratore'!A$9,IF(E24-'Fasce Industr piccoli'!A$2&gt;0,'Fasce Industr piccoli'!A$2,E24-T24),0)</f>
        <v>0</v>
      </c>
      <c r="V24" s="3" cm="1">
        <f t="array" ref="V24">_xlfn.SWITCH(B24,'Anagrafica Ammistratore'!A$9,IF(E24-(T24+U24)&gt;0,E24-(T24+U24),0),0)</f>
        <v>0</v>
      </c>
      <c r="W24" s="3" cm="1">
        <f t="array" ref="W24">_xlfn.SWITCH(B24,'Anagrafica Ammistratore'!A$11,IF(E24-'Fasce Agricolo Zootec'!A$2&gt;0,'Fasce Agricolo Zootec'!A$2,E24),0)</f>
        <v>0</v>
      </c>
      <c r="X24" s="3" cm="1">
        <f t="array" ref="X24">_xlfn.SWITCH(B24,'Anagrafica Ammistratore'!A$11,IF(E24-(W24)&gt;0,E24-(W24),0),0)</f>
        <v>0</v>
      </c>
      <c r="Y24" s="3">
        <f>(M24*'Fasce D.NON Resid'!C$2)+(N24*'Fasce D.NON Resid'!C$3)+(O24*'Fasce D.NON Resid'!C$4)+(P24*'Fasce D.NON Resid'!C$5)</f>
        <v>0</v>
      </c>
      <c r="Z24" s="3">
        <f>+(Q24*'Fasce Art. piccoli'!C$2)+(R24*'Fasce Art. piccoli'!C$3)+(S24*'Fasce Art. piccoli'!C$4)</f>
        <v>0</v>
      </c>
      <c r="AA24" s="3">
        <f>+(T24*'Fasce Industr piccoli'!C$2)+(U24*'Fasce Industr piccoli'!C$3)+(V24*'Fasce Industr piccoli'!C$4)</f>
        <v>0</v>
      </c>
      <c r="AB24" s="3">
        <f>(W24*'Fasce Agricolo Zootec'!C$2)+(X24*'Fasce Agricolo Zootec'!C$3)</f>
        <v>0</v>
      </c>
      <c r="AC24" s="3">
        <f>IF('Fasce D.NON Resid'!B$9,(Y24/'Fasce D.NON Resid'!B$9)*100,0)</f>
        <v>0</v>
      </c>
      <c r="AD24" s="3">
        <f>IF('Fasce Art. piccoli'!B$9,(Z24/'Fasce Art. piccoli'!B$9)*100,0)</f>
        <v>0</v>
      </c>
      <c r="AE24" s="3">
        <f>IF('Fasce Industr piccoli'!B$9,(AA24/'Fasce Industr piccoli'!B$9)*100,0)</f>
        <v>0</v>
      </c>
      <c r="AF24" s="3">
        <f>IF('Fasce Agricolo Zootec'!B$9,(AB24/'Fasce Agricolo Zootec'!B$9)*100,0)</f>
        <v>0</v>
      </c>
    </row>
    <row r="25" spans="1:32" x14ac:dyDescent="0.2">
      <c r="A25" s="3">
        <v>24</v>
      </c>
      <c r="B25" s="4"/>
      <c r="C25" s="4"/>
      <c r="D25" s="4"/>
      <c r="E25" s="3" t="str" cm="1">
        <f t="array" ref="E25">IFERROR(ROUND(D25*(_xlfn.SWITCH(B25,'Anagrafica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Ammistratore'!F$11)/_xlfn.SWITCH(B25,'Anagrafica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5" s="10" t="str" cm="1">
        <f t="array" ref="F25">IFERROR(ROUND(_xlfn.SWITCH(B25,'Anagrafica Ammistratore'!A$4,('Dati Bolletta'!K$4*AC25)/100,'Anagrafica Ammistratore'!A$5,('Dati Bolletta'!Q$4*AD25)/100,'Anagrafica Ammistratore'!A$6,'Dati Bolletta'!E$13*(E25/'Anagrafica Ammistratore'!H$6),'Anagrafica Ammistratore'!A$7,'Dati Bolletta'!K$13*(E25/'Anagrafica Ammistratore'!H$7),'Anagrafica Ammistratore'!A$8,'Dati Bolletta'!Q$13*(E25/'Anagrafica Ammistratore'!H$8),'Anagrafica Ammistratore'!A$9,('Dati Bolletta'!E$22*AE25)/100,'Anagrafica Ammistratore'!A$10,'Dati Bolletta'!K$22*(E25/'Anagrafica Ammistratore'!H$10),'Anagrafica Ammistratore'!A$11,('Dati Bolletta'!Q$22)*AF25/100),3),"")</f>
        <v/>
      </c>
      <c r="G25" s="10" t="str" cm="1">
        <f t="array" ref="G25">IFERROR(ROUND(_xlfn.SWITCH(B25,'Anagrafica Ammistratore'!A$4,'Dati Bolletta'!K$5*(E25/'Anagrafica Ammistratore'!F$4),'Anagrafica Ammistratore'!A$5,'Dati Bolletta'!Q$5*(E25/'Anagrafica Ammistratore'!F$5),'Anagrafica Ammistratore'!A$6,'Dati Bolletta'!E$14*(E25/'Anagrafica Ammistratore'!F$6),'Anagrafica Ammistratore'!A$7,'Dati Bolletta'!K$14*(E25/'Anagrafica Ammistratore'!F$7),'Anagrafica Ammistratore'!A$8,'Dati Bolletta'!Q35*(E25/'Anagrafica Ammistratore'!F$8),'Anagrafica Ammistratore'!A$9,'Dati Bolletta'!E$23*(E25/'Anagrafica Ammistratore'!F$9),'Anagrafica Ammistratore'!A$10,'Dati Bolletta'!K$23*(E25/'Anagrafica Ammistratore'!F$10),'Anagrafica Ammistratore'!A$11,'Dati Bolletta'!Q$23*(E25/'Anagrafica Ammistratore'!F$11)),3),"")</f>
        <v/>
      </c>
      <c r="H25" s="10" t="str" cm="1">
        <f t="array" ref="H25">IFERROR(ROUND(_xlfn.SWITCH(B25,'Anagrafica Ammistratore'!A$4,'Dati Bolletta'!K$6*(E25/'Anagrafica Ammistratore'!F$4),'Anagrafica Ammistratore'!A$5,'Dati Bolletta'!Q$6*(E25/'Anagrafica Ammistratore'!F$5),'Anagrafica Ammistratore'!A$6,'Dati Bolletta'!E$15*(E25/'Anagrafica Ammistratore'!F$6),'Anagrafica Ammistratore'!A$7,'Dati Bolletta'!K$15*(E25/'Anagrafica Ammistratore'!F$7),'Anagrafica Ammistratore'!A$8,'Dati Bolletta'!Q36*(E25/'Anagrafica Ammistratore'!F$8),'Anagrafica Ammistratore'!A$9,'Dati Bolletta'!E$24*(E25/'Anagrafica Ammistratore'!F$9),'Anagrafica Ammistratore'!A$10,'Dati Bolletta'!K$24*(E25/'Anagrafica Ammistratore'!F$10),'Anagrafica Ammistratore'!A$11,'Dati Bolletta'!Q$24*(E25/'Anagrafica Ammistratore'!F$11)),3),"")</f>
        <v/>
      </c>
      <c r="I25" s="10" t="str" cm="1">
        <f t="array" ref="I25">IFERROR(ROUND(_xlfn.SWITCH(B25,'Anagrafica Ammistratore'!A$4,'Dati Bolletta'!K$8*(E25/'Anagrafica Ammistratore'!F$4),'Anagrafica Ammistratore'!A$5,'Dati Bolletta'!Q$8*(E25/'Anagrafica Ammistratore'!F$5),'Anagrafica Ammistratore'!A$6,'Dati Bolletta'!E$17*(E25/'Anagrafica Ammistratore'!F$6),'Anagrafica Ammistratore'!A$7,'Dati Bolletta'!K$17*(E25/'Anagrafica Ammistratore'!F$7),'Anagrafica Ammistratore'!A$8,'Dati Bolletta'!Q39*(E25/'Anagrafica Ammistratore'!F$8),'Anagrafica Ammistratore'!A$9,'Dati Bolletta'!E$26*(E25/'Anagrafica Ammistratore'!F$9),'Anagrafica Ammistratore'!A$10,'Dati Bolletta'!K$26*(E25/'Anagrafica Ammistratore'!F$10),'Anagrafica Ammistratore'!A$11,'Dati Bolletta'!Q$26*(E25/'Anagrafica Ammistratore'!F$11)),6),"")</f>
        <v/>
      </c>
      <c r="J25" s="10" t="str" cm="1">
        <f t="array" ref="J25">IFERROR(ROUND(_xlfn.SWITCH(B25,'Anagrafica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Ammistratore'!B34,0)),3),"")</f>
        <v/>
      </c>
      <c r="K25" s="10">
        <f>IFERROR(IF(D25,('Anagrafica Ammistratore'!B$15/'Anagrafica Ammistratore'!B$13),0),"")</f>
        <v>0</v>
      </c>
      <c r="L25" s="11" t="str">
        <f t="shared" si="0"/>
        <v/>
      </c>
      <c r="M25" s="3" cm="1">
        <f t="array" ref="M25">_xlfn.SWITCH(B25,'Anagrafica Ammistratore'!A$4,IF(E25-'Fasce D.NON Resid'!A$2&gt;0,'Fasce D.NON Resid'!A$2,E25),0)</f>
        <v>0</v>
      </c>
      <c r="N25" s="3" cm="1">
        <f t="array" ref="N25">_xlfn.SWITCH(B25,'Anagrafica Ammistratore'!A$4,IF(E25-'Fasce D.NON Resid'!A$3&gt;0,'Fasce D.NON Resid'!A$3-M25,E25-M25),0)</f>
        <v>0</v>
      </c>
      <c r="O25" s="3" cm="1">
        <f t="array" ref="O25">_xlfn.SWITCH(B25,'Anagrafica Ammistratore'!A$4,IF(E25-'Fasce D.NON Resid'!A$4&gt;0,'Fasce D.NON Resid'!A$4-(M25+N25),E25-(M25+N25)),0)</f>
        <v>0</v>
      </c>
      <c r="P25" s="3" cm="1">
        <f t="array" ref="P25">_xlfn.SWITCH(B25,'Anagrafica Ammistratore'!A$4,IF(E25-(M25+N25+O25)&gt;0,E25-(N25+M25+O25),0),0)</f>
        <v>0</v>
      </c>
      <c r="Q25" s="3" cm="1">
        <f t="array" ref="Q25">_xlfn.SWITCH(B25,'Anagrafica Ammistratore'!A$5,IF(E25-'Fasce Art. piccoli'!A$2&gt;0,'Fasce Art. piccoli'!A$2,E25),0)</f>
        <v>0</v>
      </c>
      <c r="R25" s="3" cm="1">
        <f t="array" ref="R25">_xlfn.SWITCH(B25,'Anagrafica Ammistratore'!A$5,IF(E25-'Fasce Art. piccoli'!A$3&gt;0,'Fasce Art. piccoli'!A$3,E25-Q25),0)</f>
        <v>0</v>
      </c>
      <c r="S25" s="3" cm="1">
        <f t="array" ref="S25">_xlfn.SWITCH(B25,'Anagrafica Ammistratore'!A$5,IF(E25-(Q25+R25)&gt;0,E25-(Q25+R25),0),0)</f>
        <v>0</v>
      </c>
      <c r="T25" s="3" cm="1">
        <f t="array" ref="T25">_xlfn.SWITCH(B25,'Anagrafica Ammistratore'!A$9,IF(E25-'Fasce Industr piccoli'!A$2&gt;0,'Fasce Industr piccoli'!A$2,E25),0)</f>
        <v>0</v>
      </c>
      <c r="U25" s="3" cm="1">
        <f t="array" ref="U25">_xlfn.SWITCH(B25,'Anagrafica Ammistratore'!A$9,IF(E25-'Fasce Industr piccoli'!A$2&gt;0,'Fasce Industr piccoli'!A$2,E25-T25),0)</f>
        <v>0</v>
      </c>
      <c r="V25" s="3" cm="1">
        <f t="array" ref="V25">_xlfn.SWITCH(B25,'Anagrafica Ammistratore'!A$9,IF(E25-(T25+U25)&gt;0,E25-(T25+U25),0),0)</f>
        <v>0</v>
      </c>
      <c r="W25" s="3" cm="1">
        <f t="array" ref="W25">_xlfn.SWITCH(B25,'Anagrafica Ammistratore'!A$11,IF(E25-'Fasce Agricolo Zootec'!A$2&gt;0,'Fasce Agricolo Zootec'!A$2,E25),0)</f>
        <v>0</v>
      </c>
      <c r="X25" s="3" cm="1">
        <f t="array" ref="X25">_xlfn.SWITCH(B25,'Anagrafica Ammistratore'!A$11,IF(E25-(W25)&gt;0,E25-(W25),0),0)</f>
        <v>0</v>
      </c>
      <c r="Y25" s="3">
        <f>(M25*'Fasce D.NON Resid'!C$2)+(N25*'Fasce D.NON Resid'!C$3)+(O25*'Fasce D.NON Resid'!C$4)+(P25*'Fasce D.NON Resid'!C$5)</f>
        <v>0</v>
      </c>
      <c r="Z25" s="3">
        <f>+(Q25*'Fasce Art. piccoli'!C$2)+(R25*'Fasce Art. piccoli'!C$3)+(S25*'Fasce Art. piccoli'!C$4)</f>
        <v>0</v>
      </c>
      <c r="AA25" s="3">
        <f>+(T25*'Fasce Industr piccoli'!C$2)+(U25*'Fasce Industr piccoli'!C$3)+(V25*'Fasce Industr piccoli'!C$4)</f>
        <v>0</v>
      </c>
      <c r="AB25" s="3">
        <f>(W25*'Fasce Agricolo Zootec'!C$2)+(X25*'Fasce Agricolo Zootec'!C$3)</f>
        <v>0</v>
      </c>
      <c r="AC25" s="3">
        <f>IF('Fasce D.NON Resid'!B$9,(Y25/'Fasce D.NON Resid'!B$9)*100,0)</f>
        <v>0</v>
      </c>
      <c r="AD25" s="3">
        <f>IF('Fasce Art. piccoli'!B$9,(Z25/'Fasce Art. piccoli'!B$9)*100,0)</f>
        <v>0</v>
      </c>
      <c r="AE25" s="3">
        <f>IF('Fasce Industr piccoli'!B$9,(AA25/'Fasce Industr piccoli'!B$9)*100,0)</f>
        <v>0</v>
      </c>
      <c r="AF25" s="3">
        <f>IF('Fasce Agricolo Zootec'!B$9,(AB25/'Fasce Agricolo Zootec'!B$9)*100,0)</f>
        <v>0</v>
      </c>
    </row>
    <row r="26" spans="1:32" x14ac:dyDescent="0.2">
      <c r="A26" s="3">
        <v>25</v>
      </c>
      <c r="B26" s="4"/>
      <c r="C26" s="4"/>
      <c r="D26" s="4"/>
      <c r="E26" s="3" t="str" cm="1">
        <f t="array" ref="E26">IFERROR(ROUND(D26*(_xlfn.SWITCH(B26,'Anagrafica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Ammistratore'!F$11)/_xlfn.SWITCH(B26,'Anagrafica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6" s="10" t="str" cm="1">
        <f t="array" ref="F26">IFERROR(ROUND(_xlfn.SWITCH(B26,'Anagrafica Ammistratore'!A$4,('Dati Bolletta'!K$4*AC26)/100,'Anagrafica Ammistratore'!A$5,('Dati Bolletta'!Q$4*AD26)/100,'Anagrafica Ammistratore'!A$6,'Dati Bolletta'!E$13*(E26/'Anagrafica Ammistratore'!H$6),'Anagrafica Ammistratore'!A$7,'Dati Bolletta'!K$13*(E26/'Anagrafica Ammistratore'!H$7),'Anagrafica Ammistratore'!A$8,'Dati Bolletta'!Q$13*(E26/'Anagrafica Ammistratore'!H$8),'Anagrafica Ammistratore'!A$9,('Dati Bolletta'!E$22*AE26)/100,'Anagrafica Ammistratore'!A$10,'Dati Bolletta'!K$22*(E26/'Anagrafica Ammistratore'!H$10),'Anagrafica Ammistratore'!A$11,('Dati Bolletta'!Q$22)*AF26/100),3),"")</f>
        <v/>
      </c>
      <c r="G26" s="10" t="str" cm="1">
        <f t="array" ref="G26">IFERROR(ROUND(_xlfn.SWITCH(B26,'Anagrafica Ammistratore'!A$4,'Dati Bolletta'!K$5*(E26/'Anagrafica Ammistratore'!F$4),'Anagrafica Ammistratore'!A$5,'Dati Bolletta'!Q$5*(E26/'Anagrafica Ammistratore'!F$5),'Anagrafica Ammistratore'!A$6,'Dati Bolletta'!E$14*(E26/'Anagrafica Ammistratore'!F$6),'Anagrafica Ammistratore'!A$7,'Dati Bolletta'!K$14*(E26/'Anagrafica Ammistratore'!F$7),'Anagrafica Ammistratore'!A$8,'Dati Bolletta'!Q36*(E26/'Anagrafica Ammistratore'!F$8),'Anagrafica Ammistratore'!A$9,'Dati Bolletta'!E$23*(E26/'Anagrafica Ammistratore'!F$9),'Anagrafica Ammistratore'!A$10,'Dati Bolletta'!K$23*(E26/'Anagrafica Ammistratore'!F$10),'Anagrafica Ammistratore'!A$11,'Dati Bolletta'!Q$23*(E26/'Anagrafica Ammistratore'!F$11)),3),"")</f>
        <v/>
      </c>
      <c r="H26" s="10" t="str" cm="1">
        <f t="array" ref="H26">IFERROR(ROUND(_xlfn.SWITCH(B26,'Anagrafica Ammistratore'!A$4,'Dati Bolletta'!K$6*(E26/'Anagrafica Ammistratore'!F$4),'Anagrafica Ammistratore'!A$5,'Dati Bolletta'!Q$6*(E26/'Anagrafica Ammistratore'!F$5),'Anagrafica Ammistratore'!A$6,'Dati Bolletta'!E$15*(E26/'Anagrafica Ammistratore'!F$6),'Anagrafica Ammistratore'!A$7,'Dati Bolletta'!K$15*(E26/'Anagrafica Ammistratore'!F$7),'Anagrafica Ammistratore'!A$8,'Dati Bolletta'!Q37*(E26/'Anagrafica Ammistratore'!F$8),'Anagrafica Ammistratore'!A$9,'Dati Bolletta'!E$24*(E26/'Anagrafica Ammistratore'!F$9),'Anagrafica Ammistratore'!A$10,'Dati Bolletta'!K$24*(E26/'Anagrafica Ammistratore'!F$10),'Anagrafica Ammistratore'!A$11,'Dati Bolletta'!Q$24*(E26/'Anagrafica Ammistratore'!F$11)),3),"")</f>
        <v/>
      </c>
      <c r="I26" s="10" t="str" cm="1">
        <f t="array" ref="I26">IFERROR(ROUND(_xlfn.SWITCH(B26,'Anagrafica Ammistratore'!A$4,'Dati Bolletta'!K$8*(E26/'Anagrafica Ammistratore'!F$4),'Anagrafica Ammistratore'!A$5,'Dati Bolletta'!Q$8*(E26/'Anagrafica Ammistratore'!F$5),'Anagrafica Ammistratore'!A$6,'Dati Bolletta'!E$17*(E26/'Anagrafica Ammistratore'!F$6),'Anagrafica Ammistratore'!A$7,'Dati Bolletta'!K$17*(E26/'Anagrafica Ammistratore'!F$7),'Anagrafica Ammistratore'!A$8,'Dati Bolletta'!Q40*(E26/'Anagrafica Ammistratore'!F$8),'Anagrafica Ammistratore'!A$9,'Dati Bolletta'!E$26*(E26/'Anagrafica Ammistratore'!F$9),'Anagrafica Ammistratore'!A$10,'Dati Bolletta'!K$26*(E26/'Anagrafica Ammistratore'!F$10),'Anagrafica Ammistratore'!A$11,'Dati Bolletta'!Q$26*(E26/'Anagrafica Ammistratore'!F$11)),6),"")</f>
        <v/>
      </c>
      <c r="J26" s="10" t="str" cm="1">
        <f t="array" ref="J26">IFERROR(ROUND(_xlfn.SWITCH(B26,'Anagrafica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Ammistratore'!B35,0)),3),"")</f>
        <v/>
      </c>
      <c r="K26" s="10">
        <f>IFERROR(IF(D26,('Anagrafica Ammistratore'!B$15/'Anagrafica Ammistratore'!B$13),0),"")</f>
        <v>0</v>
      </c>
      <c r="L26" s="11" t="str">
        <f t="shared" si="0"/>
        <v/>
      </c>
      <c r="M26" s="3" cm="1">
        <f t="array" ref="M26">_xlfn.SWITCH(B26,'Anagrafica Ammistratore'!A$4,IF(E26-'Fasce D.NON Resid'!A$2&gt;0,'Fasce D.NON Resid'!A$2,E26),0)</f>
        <v>0</v>
      </c>
      <c r="N26" s="3" cm="1">
        <f t="array" ref="N26">_xlfn.SWITCH(B26,'Anagrafica Ammistratore'!A$4,IF(E26-'Fasce D.NON Resid'!A$3&gt;0,'Fasce D.NON Resid'!A$3-M26,E26-M26),0)</f>
        <v>0</v>
      </c>
      <c r="O26" s="3" cm="1">
        <f t="array" ref="O26">_xlfn.SWITCH(B26,'Anagrafica Ammistratore'!A$4,IF(E26-'Fasce D.NON Resid'!A$4&gt;0,'Fasce D.NON Resid'!A$4-(M26+N26),E26-(M26+N26)),0)</f>
        <v>0</v>
      </c>
      <c r="P26" s="3" cm="1">
        <f t="array" ref="P26">_xlfn.SWITCH(B26,'Anagrafica Ammistratore'!A$4,IF(E26-(M26+N26+O26)&gt;0,E26-(N26+M26+O26),0),0)</f>
        <v>0</v>
      </c>
      <c r="Q26" s="3" cm="1">
        <f t="array" ref="Q26">_xlfn.SWITCH(B26,'Anagrafica Ammistratore'!A$5,IF(E26-'Fasce Art. piccoli'!A$2&gt;0,'Fasce Art. piccoli'!A$2,E26),0)</f>
        <v>0</v>
      </c>
      <c r="R26" s="3" cm="1">
        <f t="array" ref="R26">_xlfn.SWITCH(B26,'Anagrafica Ammistratore'!A$5,IF(E26-'Fasce Art. piccoli'!A$3&gt;0,'Fasce Art. piccoli'!A$3,E26-Q26),0)</f>
        <v>0</v>
      </c>
      <c r="S26" s="3" cm="1">
        <f t="array" ref="S26">_xlfn.SWITCH(B26,'Anagrafica Ammistratore'!A$5,IF(E26-(Q26+R26)&gt;0,E26-(Q26+R26),0),0)</f>
        <v>0</v>
      </c>
      <c r="T26" s="3" cm="1">
        <f t="array" ref="T26">_xlfn.SWITCH(B26,'Anagrafica Ammistratore'!A$9,IF(E26-'Fasce Industr piccoli'!A$2&gt;0,'Fasce Industr piccoli'!A$2,E26),0)</f>
        <v>0</v>
      </c>
      <c r="U26" s="3" cm="1">
        <f t="array" ref="U26">_xlfn.SWITCH(B26,'Anagrafica Ammistratore'!A$9,IF(E26-'Fasce Industr piccoli'!A$2&gt;0,'Fasce Industr piccoli'!A$2,E26-T26),0)</f>
        <v>0</v>
      </c>
      <c r="V26" s="3" cm="1">
        <f t="array" ref="V26">_xlfn.SWITCH(B26,'Anagrafica Ammistratore'!A$9,IF(E26-(T26+U26)&gt;0,E26-(T26+U26),0),0)</f>
        <v>0</v>
      </c>
      <c r="W26" s="3" cm="1">
        <f t="array" ref="W26">_xlfn.SWITCH(B26,'Anagrafica Ammistratore'!A$11,IF(E26-'Fasce Agricolo Zootec'!A$2&gt;0,'Fasce Agricolo Zootec'!A$2,E26),0)</f>
        <v>0</v>
      </c>
      <c r="X26" s="3" cm="1">
        <f t="array" ref="X26">_xlfn.SWITCH(B26,'Anagrafica Ammistratore'!A$11,IF(E26-(W26)&gt;0,E26-(W26),0),0)</f>
        <v>0</v>
      </c>
      <c r="Y26" s="3">
        <f>(M26*'Fasce D.NON Resid'!C$2)+(N26*'Fasce D.NON Resid'!C$3)+(O26*'Fasce D.NON Resid'!C$4)+(P26*'Fasce D.NON Resid'!C$5)</f>
        <v>0</v>
      </c>
      <c r="Z26" s="3">
        <f>+(Q26*'Fasce Art. piccoli'!C$2)+(R26*'Fasce Art. piccoli'!C$3)+(S26*'Fasce Art. piccoli'!C$4)</f>
        <v>0</v>
      </c>
      <c r="AA26" s="3">
        <f>+(T26*'Fasce Industr piccoli'!C$2)+(U26*'Fasce Industr piccoli'!C$3)+(V26*'Fasce Industr piccoli'!C$4)</f>
        <v>0</v>
      </c>
      <c r="AB26" s="3">
        <f>(W26*'Fasce Agricolo Zootec'!C$2)+(X26*'Fasce Agricolo Zootec'!C$3)</f>
        <v>0</v>
      </c>
      <c r="AC26" s="3">
        <f>IF('Fasce D.NON Resid'!B$9,(Y26/'Fasce D.NON Resid'!B$9)*100,0)</f>
        <v>0</v>
      </c>
      <c r="AD26" s="3">
        <f>IF('Fasce Art. piccoli'!B$9,(Z26/'Fasce Art. piccoli'!B$9)*100,0)</f>
        <v>0</v>
      </c>
      <c r="AE26" s="3">
        <f>IF('Fasce Industr piccoli'!B$9,(AA26/'Fasce Industr piccoli'!B$9)*100,0)</f>
        <v>0</v>
      </c>
      <c r="AF26" s="3">
        <f>IF('Fasce Agricolo Zootec'!B$9,(AB26/'Fasce Agricolo Zootec'!B$9)*100,0)</f>
        <v>0</v>
      </c>
    </row>
    <row r="27" spans="1:32" x14ac:dyDescent="0.2">
      <c r="A27" s="3">
        <v>26</v>
      </c>
      <c r="B27" s="4"/>
      <c r="C27" s="4"/>
      <c r="D27" s="4"/>
      <c r="E27" s="3" t="str" cm="1">
        <f t="array" ref="E27">IFERROR(ROUND(D27*(_xlfn.SWITCH(B27,'Anagrafica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Ammistratore'!F$11)/_xlfn.SWITCH(B27,'Anagrafica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7" s="10" t="str" cm="1">
        <f t="array" ref="F27">IFERROR(ROUND(_xlfn.SWITCH(B27,'Anagrafica Ammistratore'!A$4,('Dati Bolletta'!K$4*AC27)/100,'Anagrafica Ammistratore'!A$5,('Dati Bolletta'!Q$4*AD27)/100,'Anagrafica Ammistratore'!A$6,'Dati Bolletta'!E$13*(E27/'Anagrafica Ammistratore'!H$6),'Anagrafica Ammistratore'!A$7,'Dati Bolletta'!K$13*(E27/'Anagrafica Ammistratore'!H$7),'Anagrafica Ammistratore'!A$8,'Dati Bolletta'!Q$13*(E27/'Anagrafica Ammistratore'!H$8),'Anagrafica Ammistratore'!A$9,('Dati Bolletta'!E$22*AE27)/100,'Anagrafica Ammistratore'!A$10,'Dati Bolletta'!K$22*(E27/'Anagrafica Ammistratore'!H$10),'Anagrafica Ammistratore'!A$11,('Dati Bolletta'!Q$22)*AF27/100),3),"")</f>
        <v/>
      </c>
      <c r="G27" s="10" t="str" cm="1">
        <f t="array" ref="G27">IFERROR(ROUND(_xlfn.SWITCH(B27,'Anagrafica Ammistratore'!A$4,'Dati Bolletta'!K$5*(E27/'Anagrafica Ammistratore'!F$4),'Anagrafica Ammistratore'!A$5,'Dati Bolletta'!Q$5*(E27/'Anagrafica Ammistratore'!F$5),'Anagrafica Ammistratore'!A$6,'Dati Bolletta'!E$14*(E27/'Anagrafica Ammistratore'!F$6),'Anagrafica Ammistratore'!A$7,'Dati Bolletta'!K$14*(E27/'Anagrafica Ammistratore'!F$7),'Anagrafica Ammistratore'!A$8,'Dati Bolletta'!Q37*(E27/'Anagrafica Ammistratore'!F$8),'Anagrafica Ammistratore'!A$9,'Dati Bolletta'!E$23*(E27/'Anagrafica Ammistratore'!F$9),'Anagrafica Ammistratore'!A$10,'Dati Bolletta'!K$23*(E27/'Anagrafica Ammistratore'!F$10),'Anagrafica Ammistratore'!A$11,'Dati Bolletta'!Q$23*(E27/'Anagrafica Ammistratore'!F$11)),3),"")</f>
        <v/>
      </c>
      <c r="H27" s="10" t="str" cm="1">
        <f t="array" ref="H27">IFERROR(ROUND(_xlfn.SWITCH(B27,'Anagrafica Ammistratore'!A$4,'Dati Bolletta'!K$6*(E27/'Anagrafica Ammistratore'!F$4),'Anagrafica Ammistratore'!A$5,'Dati Bolletta'!Q$6*(E27/'Anagrafica Ammistratore'!F$5),'Anagrafica Ammistratore'!A$6,'Dati Bolletta'!E$15*(E27/'Anagrafica Ammistratore'!F$6),'Anagrafica Ammistratore'!A$7,'Dati Bolletta'!K$15*(E27/'Anagrafica Ammistratore'!F$7),'Anagrafica Ammistratore'!A$8,'Dati Bolletta'!Q38*(E27/'Anagrafica Ammistratore'!F$8),'Anagrafica Ammistratore'!A$9,'Dati Bolletta'!E$24*(E27/'Anagrafica Ammistratore'!F$9),'Anagrafica Ammistratore'!A$10,'Dati Bolletta'!K$24*(E27/'Anagrafica Ammistratore'!F$10),'Anagrafica Ammistratore'!A$11,'Dati Bolletta'!Q$24*(E27/'Anagrafica Ammistratore'!F$11)),3),"")</f>
        <v/>
      </c>
      <c r="I27" s="10" t="str" cm="1">
        <f t="array" ref="I27">IFERROR(ROUND(_xlfn.SWITCH(B27,'Anagrafica Ammistratore'!A$4,'Dati Bolletta'!K$8*(E27/'Anagrafica Ammistratore'!F$4),'Anagrafica Ammistratore'!A$5,'Dati Bolletta'!Q$8*(E27/'Anagrafica Ammistratore'!F$5),'Anagrafica Ammistratore'!A$6,'Dati Bolletta'!E$17*(E27/'Anagrafica Ammistratore'!F$6),'Anagrafica Ammistratore'!A$7,'Dati Bolletta'!K$17*(E27/'Anagrafica Ammistratore'!F$7),'Anagrafica Ammistratore'!A$8,'Dati Bolletta'!Q41*(E27/'Anagrafica Ammistratore'!F$8),'Anagrafica Ammistratore'!A$9,'Dati Bolletta'!E$26*(E27/'Anagrafica Ammistratore'!F$9),'Anagrafica Ammistratore'!A$10,'Dati Bolletta'!K$26*(E27/'Anagrafica Ammistratore'!F$10),'Anagrafica Ammistratore'!A$11,'Dati Bolletta'!Q$26*(E27/'Anagrafica Ammistratore'!F$11)),6),"")</f>
        <v/>
      </c>
      <c r="J27" s="10" t="str" cm="1">
        <f t="array" ref="J27">IFERROR(ROUND(_xlfn.SWITCH(B27,'Anagrafica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Ammistratore'!B36,0)),3),"")</f>
        <v/>
      </c>
      <c r="K27" s="10">
        <f>IFERROR(IF(D27,('Anagrafica Ammistratore'!B$15/'Anagrafica Ammistratore'!B$13),0),"")</f>
        <v>0</v>
      </c>
      <c r="L27" s="11" t="str">
        <f t="shared" si="0"/>
        <v/>
      </c>
      <c r="M27" s="3" cm="1">
        <f t="array" ref="M27">_xlfn.SWITCH(B27,'Anagrafica Ammistratore'!A$4,IF(E27-'Fasce D.NON Resid'!A$2&gt;0,'Fasce D.NON Resid'!A$2,E27),0)</f>
        <v>0</v>
      </c>
      <c r="N27" s="3" cm="1">
        <f t="array" ref="N27">_xlfn.SWITCH(B27,'Anagrafica Ammistratore'!A$4,IF(E27-'Fasce D.NON Resid'!A$3&gt;0,'Fasce D.NON Resid'!A$3-M27,E27-M27),0)</f>
        <v>0</v>
      </c>
      <c r="O27" s="3" cm="1">
        <f t="array" ref="O27">_xlfn.SWITCH(B27,'Anagrafica Ammistratore'!A$4,IF(E27-'Fasce D.NON Resid'!A$4&gt;0,'Fasce D.NON Resid'!A$4-(M27+N27),E27-(M27+N27)),0)</f>
        <v>0</v>
      </c>
      <c r="P27" s="3" cm="1">
        <f t="array" ref="P27">_xlfn.SWITCH(B27,'Anagrafica Ammistratore'!A$4,IF(E27-(M27+N27+O27)&gt;0,E27-(N27+M27+O27),0),0)</f>
        <v>0</v>
      </c>
      <c r="Q27" s="3" cm="1">
        <f t="array" ref="Q27">_xlfn.SWITCH(B27,'Anagrafica Ammistratore'!A$5,IF(E27-'Fasce Art. piccoli'!A$2&gt;0,'Fasce Art. piccoli'!A$2,E27),0)</f>
        <v>0</v>
      </c>
      <c r="R27" s="3" cm="1">
        <f t="array" ref="R27">_xlfn.SWITCH(B27,'Anagrafica Ammistratore'!A$5,IF(E27-'Fasce Art. piccoli'!A$3&gt;0,'Fasce Art. piccoli'!A$3,E27-Q27),0)</f>
        <v>0</v>
      </c>
      <c r="S27" s="3" cm="1">
        <f t="array" ref="S27">_xlfn.SWITCH(B27,'Anagrafica Ammistratore'!A$5,IF(E27-(Q27+R27)&gt;0,E27-(Q27+R27),0),0)</f>
        <v>0</v>
      </c>
      <c r="T27" s="3" cm="1">
        <f t="array" ref="T27">_xlfn.SWITCH(B27,'Anagrafica Ammistratore'!A$9,IF(E27-'Fasce Industr piccoli'!A$2&gt;0,'Fasce Industr piccoli'!A$2,E27),0)</f>
        <v>0</v>
      </c>
      <c r="U27" s="3" cm="1">
        <f t="array" ref="U27">_xlfn.SWITCH(B27,'Anagrafica Ammistratore'!A$9,IF(E27-'Fasce Industr piccoli'!A$2&gt;0,'Fasce Industr piccoli'!A$2,E27-T27),0)</f>
        <v>0</v>
      </c>
      <c r="V27" s="3" cm="1">
        <f t="array" ref="V27">_xlfn.SWITCH(B27,'Anagrafica Ammistratore'!A$9,IF(E27-(T27+U27)&gt;0,E27-(T27+U27),0),0)</f>
        <v>0</v>
      </c>
      <c r="W27" s="3" cm="1">
        <f t="array" ref="W27">_xlfn.SWITCH(B27,'Anagrafica Ammistratore'!A$11,IF(E27-'Fasce Agricolo Zootec'!A$2&gt;0,'Fasce Agricolo Zootec'!A$2,E27),0)</f>
        <v>0</v>
      </c>
      <c r="X27" s="3" cm="1">
        <f t="array" ref="X27">_xlfn.SWITCH(B27,'Anagrafica Ammistratore'!A$11,IF(E27-(W27)&gt;0,E27-(W27),0),0)</f>
        <v>0</v>
      </c>
      <c r="Y27" s="3">
        <f>(M27*'Fasce D.NON Resid'!C$2)+(N27*'Fasce D.NON Resid'!C$3)+(O27*'Fasce D.NON Resid'!C$4)+(P27*'Fasce D.NON Resid'!C$5)</f>
        <v>0</v>
      </c>
      <c r="Z27" s="3">
        <f>+(Q27*'Fasce Art. piccoli'!C$2)+(R27*'Fasce Art. piccoli'!C$3)+(S27*'Fasce Art. piccoli'!C$4)</f>
        <v>0</v>
      </c>
      <c r="AA27" s="3">
        <f>+(T27*'Fasce Industr piccoli'!C$2)+(U27*'Fasce Industr piccoli'!C$3)+(V27*'Fasce Industr piccoli'!C$4)</f>
        <v>0</v>
      </c>
      <c r="AB27" s="3">
        <f>(W27*'Fasce Agricolo Zootec'!C$2)+(X27*'Fasce Agricolo Zootec'!C$3)</f>
        <v>0</v>
      </c>
      <c r="AC27" s="3">
        <f>IF('Fasce D.NON Resid'!B$9,(Y27/'Fasce D.NON Resid'!B$9)*100,0)</f>
        <v>0</v>
      </c>
      <c r="AD27" s="3">
        <f>IF('Fasce Art. piccoli'!B$9,(Z27/'Fasce Art. piccoli'!B$9)*100,0)</f>
        <v>0</v>
      </c>
      <c r="AE27" s="3">
        <f>IF('Fasce Industr piccoli'!B$9,(AA27/'Fasce Industr piccoli'!B$9)*100,0)</f>
        <v>0</v>
      </c>
      <c r="AF27" s="3">
        <f>IF('Fasce Agricolo Zootec'!B$9,(AB27/'Fasce Agricolo Zootec'!B$9)*100,0)</f>
        <v>0</v>
      </c>
    </row>
    <row r="28" spans="1:32" x14ac:dyDescent="0.2">
      <c r="A28" s="3">
        <v>27</v>
      </c>
      <c r="B28" s="4"/>
      <c r="C28" s="4"/>
      <c r="D28" s="4"/>
      <c r="E28" s="3" t="str" cm="1">
        <f t="array" ref="E28">IFERROR(ROUND(D28*(_xlfn.SWITCH(B28,'Anagrafica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Ammistratore'!F$11)/_xlfn.SWITCH(B28,'Anagrafica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8" s="10" t="str" cm="1">
        <f t="array" ref="F28">IFERROR(ROUND(_xlfn.SWITCH(B28,'Anagrafica Ammistratore'!A$4,('Dati Bolletta'!K$4*AC28)/100,'Anagrafica Ammistratore'!A$5,('Dati Bolletta'!Q$4*AD28)/100,'Anagrafica Ammistratore'!A$6,'Dati Bolletta'!E$13*(E28/'Anagrafica Ammistratore'!H$6),'Anagrafica Ammistratore'!A$7,'Dati Bolletta'!K$13*(E28/'Anagrafica Ammistratore'!H$7),'Anagrafica Ammistratore'!A$8,'Dati Bolletta'!Q$13*(E28/'Anagrafica Ammistratore'!H$8),'Anagrafica Ammistratore'!A$9,('Dati Bolletta'!E$22*AE28)/100,'Anagrafica Ammistratore'!A$10,'Dati Bolletta'!K$22*(E28/'Anagrafica Ammistratore'!H$10),'Anagrafica Ammistratore'!A$11,('Dati Bolletta'!Q$22)*AF28/100),3),"")</f>
        <v/>
      </c>
      <c r="G28" s="10" t="str" cm="1">
        <f t="array" ref="G28">IFERROR(ROUND(_xlfn.SWITCH(B28,'Anagrafica Ammistratore'!A$4,'Dati Bolletta'!K$5*(E28/'Anagrafica Ammistratore'!F$4),'Anagrafica Ammistratore'!A$5,'Dati Bolletta'!Q$5*(E28/'Anagrafica Ammistratore'!F$5),'Anagrafica Ammistratore'!A$6,'Dati Bolletta'!E$14*(E28/'Anagrafica Ammistratore'!F$6),'Anagrafica Ammistratore'!A$7,'Dati Bolletta'!K$14*(E28/'Anagrafica Ammistratore'!F$7),'Anagrafica Ammistratore'!A$8,'Dati Bolletta'!Q38*(E28/'Anagrafica Ammistratore'!F$8),'Anagrafica Ammistratore'!A$9,'Dati Bolletta'!E$23*(E28/'Anagrafica Ammistratore'!F$9),'Anagrafica Ammistratore'!A$10,'Dati Bolletta'!K$23*(E28/'Anagrafica Ammistratore'!F$10),'Anagrafica Ammistratore'!A$11,'Dati Bolletta'!Q$23*(E28/'Anagrafica Ammistratore'!F$11)),3),"")</f>
        <v/>
      </c>
      <c r="H28" s="10" t="str" cm="1">
        <f t="array" ref="H28">IFERROR(ROUND(_xlfn.SWITCH(B28,'Anagrafica Ammistratore'!A$4,'Dati Bolletta'!K$6*(E28/'Anagrafica Ammistratore'!F$4),'Anagrafica Ammistratore'!A$5,'Dati Bolletta'!Q$6*(E28/'Anagrafica Ammistratore'!F$5),'Anagrafica Ammistratore'!A$6,'Dati Bolletta'!E$15*(E28/'Anagrafica Ammistratore'!F$6),'Anagrafica Ammistratore'!A$7,'Dati Bolletta'!K$15*(E28/'Anagrafica Ammistratore'!F$7),'Anagrafica Ammistratore'!A$8,'Dati Bolletta'!Q39*(E28/'Anagrafica Ammistratore'!F$8),'Anagrafica Ammistratore'!A$9,'Dati Bolletta'!E$24*(E28/'Anagrafica Ammistratore'!F$9),'Anagrafica Ammistratore'!A$10,'Dati Bolletta'!K$24*(E28/'Anagrafica Ammistratore'!F$10),'Anagrafica Ammistratore'!A$11,'Dati Bolletta'!Q$24*(E28/'Anagrafica Ammistratore'!F$11)),3),"")</f>
        <v/>
      </c>
      <c r="I28" s="10" t="str" cm="1">
        <f t="array" ref="I28">IFERROR(ROUND(_xlfn.SWITCH(B28,'Anagrafica Ammistratore'!A$4,'Dati Bolletta'!K$8*(E28/'Anagrafica Ammistratore'!F$4),'Anagrafica Ammistratore'!A$5,'Dati Bolletta'!Q$8*(E28/'Anagrafica Ammistratore'!F$5),'Anagrafica Ammistratore'!A$6,'Dati Bolletta'!E$17*(E28/'Anagrafica Ammistratore'!F$6),'Anagrafica Ammistratore'!A$7,'Dati Bolletta'!K$17*(E28/'Anagrafica Ammistratore'!F$7),'Anagrafica Ammistratore'!A$8,'Dati Bolletta'!Q42*(E28/'Anagrafica Ammistratore'!F$8),'Anagrafica Ammistratore'!A$9,'Dati Bolletta'!E$26*(E28/'Anagrafica Ammistratore'!F$9),'Anagrafica Ammistratore'!A$10,'Dati Bolletta'!K$26*(E28/'Anagrafica Ammistratore'!F$10),'Anagrafica Ammistratore'!A$11,'Dati Bolletta'!Q$26*(E28/'Anagrafica Ammistratore'!F$11)),6),"")</f>
        <v/>
      </c>
      <c r="J28" s="10" t="str" cm="1">
        <f t="array" ref="J28">IFERROR(ROUND(_xlfn.SWITCH(B28,'Anagrafica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Ammistratore'!B37,0)),3),"")</f>
        <v/>
      </c>
      <c r="K28" s="10">
        <f>IFERROR(IF(D28,('Anagrafica Ammistratore'!B$15/'Anagrafica Ammistratore'!B$13),0),"")</f>
        <v>0</v>
      </c>
      <c r="L28" s="11" t="str">
        <f t="shared" si="0"/>
        <v/>
      </c>
      <c r="M28" s="3" cm="1">
        <f t="array" ref="M28">_xlfn.SWITCH(B28,'Anagrafica Ammistratore'!A$4,IF(E28-'Fasce D.NON Resid'!A$2&gt;0,'Fasce D.NON Resid'!A$2,E28),0)</f>
        <v>0</v>
      </c>
      <c r="N28" s="3" cm="1">
        <f t="array" ref="N28">_xlfn.SWITCH(B28,'Anagrafica Ammistratore'!A$4,IF(E28-'Fasce D.NON Resid'!A$3&gt;0,'Fasce D.NON Resid'!A$3-M28,E28-M28),0)</f>
        <v>0</v>
      </c>
      <c r="O28" s="3" cm="1">
        <f t="array" ref="O28">_xlfn.SWITCH(B28,'Anagrafica Ammistratore'!A$4,IF(E28-'Fasce D.NON Resid'!A$4&gt;0,'Fasce D.NON Resid'!A$4-(M28+N28),E28-(M28+N28)),0)</f>
        <v>0</v>
      </c>
      <c r="P28" s="3" cm="1">
        <f t="array" ref="P28">_xlfn.SWITCH(B28,'Anagrafica Ammistratore'!A$4,IF(E28-(M28+N28+O28)&gt;0,E28-(N28+M28+O28),0),0)</f>
        <v>0</v>
      </c>
      <c r="Q28" s="3" cm="1">
        <f t="array" ref="Q28">_xlfn.SWITCH(B28,'Anagrafica Ammistratore'!A$5,IF(E28-'Fasce Art. piccoli'!A$2&gt;0,'Fasce Art. piccoli'!A$2,E28),0)</f>
        <v>0</v>
      </c>
      <c r="R28" s="3" cm="1">
        <f t="array" ref="R28">_xlfn.SWITCH(B28,'Anagrafica Ammistratore'!A$5,IF(E28-'Fasce Art. piccoli'!A$3&gt;0,'Fasce Art. piccoli'!A$3,E28-Q28),0)</f>
        <v>0</v>
      </c>
      <c r="S28" s="3" cm="1">
        <f t="array" ref="S28">_xlfn.SWITCH(B28,'Anagrafica Ammistratore'!A$5,IF(E28-(Q28+R28)&gt;0,E28-(Q28+R28),0),0)</f>
        <v>0</v>
      </c>
      <c r="T28" s="3" cm="1">
        <f t="array" ref="T28">_xlfn.SWITCH(B28,'Anagrafica Ammistratore'!A$9,IF(E28-'Fasce Industr piccoli'!A$2&gt;0,'Fasce Industr piccoli'!A$2,E28),0)</f>
        <v>0</v>
      </c>
      <c r="U28" s="3" cm="1">
        <f t="array" ref="U28">_xlfn.SWITCH(B28,'Anagrafica Ammistratore'!A$9,IF(E28-'Fasce Industr piccoli'!A$2&gt;0,'Fasce Industr piccoli'!A$2,E28-T28),0)</f>
        <v>0</v>
      </c>
      <c r="V28" s="3" cm="1">
        <f t="array" ref="V28">_xlfn.SWITCH(B28,'Anagrafica Ammistratore'!A$9,IF(E28-(T28+U28)&gt;0,E28-(T28+U28),0),0)</f>
        <v>0</v>
      </c>
      <c r="W28" s="3" cm="1">
        <f t="array" ref="W28">_xlfn.SWITCH(B28,'Anagrafica Ammistratore'!A$11,IF(E28-'Fasce Agricolo Zootec'!A$2&gt;0,'Fasce Agricolo Zootec'!A$2,E28),0)</f>
        <v>0</v>
      </c>
      <c r="X28" s="3" cm="1">
        <f t="array" ref="X28">_xlfn.SWITCH(B28,'Anagrafica Ammistratore'!A$11,IF(E28-(W28)&gt;0,E28-(W28),0),0)</f>
        <v>0</v>
      </c>
      <c r="Y28" s="3">
        <f>(M28*'Fasce D.NON Resid'!C$2)+(N28*'Fasce D.NON Resid'!C$3)+(O28*'Fasce D.NON Resid'!C$4)+(P28*'Fasce D.NON Resid'!C$5)</f>
        <v>0</v>
      </c>
      <c r="Z28" s="3">
        <f>+(Q28*'Fasce Art. piccoli'!C$2)+(R28*'Fasce Art. piccoli'!C$3)+(S28*'Fasce Art. piccoli'!C$4)</f>
        <v>0</v>
      </c>
      <c r="AA28" s="3">
        <f>+(T28*'Fasce Industr piccoli'!C$2)+(U28*'Fasce Industr piccoli'!C$3)+(V28*'Fasce Industr piccoli'!C$4)</f>
        <v>0</v>
      </c>
      <c r="AB28" s="3">
        <f>(W28*'Fasce Agricolo Zootec'!C$2)+(X28*'Fasce Agricolo Zootec'!C$3)</f>
        <v>0</v>
      </c>
      <c r="AC28" s="3">
        <f>IF('Fasce D.NON Resid'!B$9,(Y28/'Fasce D.NON Resid'!B$9)*100,0)</f>
        <v>0</v>
      </c>
      <c r="AD28" s="3">
        <f>IF('Fasce Art. piccoli'!B$9,(Z28/'Fasce Art. piccoli'!B$9)*100,0)</f>
        <v>0</v>
      </c>
      <c r="AE28" s="3">
        <f>IF('Fasce Industr piccoli'!B$9,(AA28/'Fasce Industr piccoli'!B$9)*100,0)</f>
        <v>0</v>
      </c>
      <c r="AF28" s="3">
        <f>IF('Fasce Agricolo Zootec'!B$9,(AB28/'Fasce Agricolo Zootec'!B$9)*100,0)</f>
        <v>0</v>
      </c>
    </row>
    <row r="29" spans="1:32" x14ac:dyDescent="0.2">
      <c r="A29" s="3">
        <v>28</v>
      </c>
      <c r="B29" s="4"/>
      <c r="C29" s="4"/>
      <c r="D29" s="4"/>
      <c r="E29" s="3" t="str" cm="1">
        <f t="array" ref="E29">IFERROR(ROUND(D29*(_xlfn.SWITCH(B29,'Anagrafica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Ammistratore'!F$11)/_xlfn.SWITCH(B29,'Anagrafica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29" s="10" t="str" cm="1">
        <f t="array" ref="F29">IFERROR(ROUND(_xlfn.SWITCH(B29,'Anagrafica Ammistratore'!A$4,('Dati Bolletta'!K$4*AC29)/100,'Anagrafica Ammistratore'!A$5,('Dati Bolletta'!Q$4*AD29)/100,'Anagrafica Ammistratore'!A$6,'Dati Bolletta'!E$13*(E29/'Anagrafica Ammistratore'!H$6),'Anagrafica Ammistratore'!A$7,'Dati Bolletta'!K$13*(E29/'Anagrafica Ammistratore'!H$7),'Anagrafica Ammistratore'!A$8,'Dati Bolletta'!Q$13*(E29/'Anagrafica Ammistratore'!H$8),'Anagrafica Ammistratore'!A$9,('Dati Bolletta'!E$22*AE29)/100,'Anagrafica Ammistratore'!A$10,'Dati Bolletta'!K$22*(E29/'Anagrafica Ammistratore'!H$10),'Anagrafica Ammistratore'!A$11,('Dati Bolletta'!Q$22)*AF29/100),3),"")</f>
        <v/>
      </c>
      <c r="G29" s="10" t="str" cm="1">
        <f t="array" ref="G29">IFERROR(ROUND(_xlfn.SWITCH(B29,'Anagrafica Ammistratore'!A$4,'Dati Bolletta'!K$5*(E29/'Anagrafica Ammistratore'!F$4),'Anagrafica Ammistratore'!A$5,'Dati Bolletta'!Q$5*(E29/'Anagrafica Ammistratore'!F$5),'Anagrafica Ammistratore'!A$6,'Dati Bolletta'!E$14*(E29/'Anagrafica Ammistratore'!F$6),'Anagrafica Ammistratore'!A$7,'Dati Bolletta'!K$14*(E29/'Anagrafica Ammistratore'!F$7),'Anagrafica Ammistratore'!A$8,'Dati Bolletta'!Q39*(E29/'Anagrafica Ammistratore'!F$8),'Anagrafica Ammistratore'!A$9,'Dati Bolletta'!E$23*(E29/'Anagrafica Ammistratore'!F$9),'Anagrafica Ammistratore'!A$10,'Dati Bolletta'!K$23*(E29/'Anagrafica Ammistratore'!F$10),'Anagrafica Ammistratore'!A$11,'Dati Bolletta'!Q$23*(E29/'Anagrafica Ammistratore'!F$11)),3),"")</f>
        <v/>
      </c>
      <c r="H29" s="10" t="str" cm="1">
        <f t="array" ref="H29">IFERROR(ROUND(_xlfn.SWITCH(B29,'Anagrafica Ammistratore'!A$4,'Dati Bolletta'!K$6*(E29/'Anagrafica Ammistratore'!F$4),'Anagrafica Ammistratore'!A$5,'Dati Bolletta'!Q$6*(E29/'Anagrafica Ammistratore'!F$5),'Anagrafica Ammistratore'!A$6,'Dati Bolletta'!E$15*(E29/'Anagrafica Ammistratore'!F$6),'Anagrafica Ammistratore'!A$7,'Dati Bolletta'!K$15*(E29/'Anagrafica Ammistratore'!F$7),'Anagrafica Ammistratore'!A$8,'Dati Bolletta'!Q40*(E29/'Anagrafica Ammistratore'!F$8),'Anagrafica Ammistratore'!A$9,'Dati Bolletta'!E$24*(E29/'Anagrafica Ammistratore'!F$9),'Anagrafica Ammistratore'!A$10,'Dati Bolletta'!K$24*(E29/'Anagrafica Ammistratore'!F$10),'Anagrafica Ammistratore'!A$11,'Dati Bolletta'!Q$24*(E29/'Anagrafica Ammistratore'!F$11)),3),"")</f>
        <v/>
      </c>
      <c r="I29" s="10" t="str" cm="1">
        <f t="array" ref="I29">IFERROR(ROUND(_xlfn.SWITCH(B29,'Anagrafica Ammistratore'!A$4,'Dati Bolletta'!K$8*(E29/'Anagrafica Ammistratore'!F$4),'Anagrafica Ammistratore'!A$5,'Dati Bolletta'!Q$8*(E29/'Anagrafica Ammistratore'!F$5),'Anagrafica Ammistratore'!A$6,'Dati Bolletta'!E$17*(E29/'Anagrafica Ammistratore'!F$6),'Anagrafica Ammistratore'!A$7,'Dati Bolletta'!K$17*(E29/'Anagrafica Ammistratore'!F$7),'Anagrafica Ammistratore'!A$8,'Dati Bolletta'!Q43*(E29/'Anagrafica Ammistratore'!F$8),'Anagrafica Ammistratore'!A$9,'Dati Bolletta'!E$26*(E29/'Anagrafica Ammistratore'!F$9),'Anagrafica Ammistratore'!A$10,'Dati Bolletta'!K$26*(E29/'Anagrafica Ammistratore'!F$10),'Anagrafica Ammistratore'!A$11,'Dati Bolletta'!Q$26*(E29/'Anagrafica Ammistratore'!F$11)),6),"")</f>
        <v/>
      </c>
      <c r="J29" s="10" t="str" cm="1">
        <f t="array" ref="J29">IFERROR(ROUND(_xlfn.SWITCH(B29,'Anagrafica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Ammistratore'!B38,0)),3),"")</f>
        <v/>
      </c>
      <c r="K29" s="10">
        <f>IFERROR(IF(D29,('Anagrafica Ammistratore'!B$15/'Anagrafica Ammistratore'!B$13),0),"")</f>
        <v>0</v>
      </c>
      <c r="L29" s="11" t="str">
        <f t="shared" si="0"/>
        <v/>
      </c>
      <c r="M29" s="3" cm="1">
        <f t="array" ref="M29">_xlfn.SWITCH(B29,'Anagrafica Ammistratore'!A$4,IF(E29-'Fasce D.NON Resid'!A$2&gt;0,'Fasce D.NON Resid'!A$2,E29),0)</f>
        <v>0</v>
      </c>
      <c r="N29" s="3" cm="1">
        <f t="array" ref="N29">_xlfn.SWITCH(B29,'Anagrafica Ammistratore'!A$4,IF(E29-'Fasce D.NON Resid'!A$3&gt;0,'Fasce D.NON Resid'!A$3-M29,E29-M29),0)</f>
        <v>0</v>
      </c>
      <c r="O29" s="3" cm="1">
        <f t="array" ref="O29">_xlfn.SWITCH(B29,'Anagrafica Ammistratore'!A$4,IF(E29-'Fasce D.NON Resid'!A$4&gt;0,'Fasce D.NON Resid'!A$4-(M29+N29),E29-(M29+N29)),0)</f>
        <v>0</v>
      </c>
      <c r="P29" s="3" cm="1">
        <f t="array" ref="P29">_xlfn.SWITCH(B29,'Anagrafica Ammistratore'!A$4,IF(E29-(M29+N29+O29)&gt;0,E29-(N29+M29+O29),0),0)</f>
        <v>0</v>
      </c>
      <c r="Q29" s="3" cm="1">
        <f t="array" ref="Q29">_xlfn.SWITCH(B29,'Anagrafica Ammistratore'!A$5,IF(E29-'Fasce Art. piccoli'!A$2&gt;0,'Fasce Art. piccoli'!A$2,E29),0)</f>
        <v>0</v>
      </c>
      <c r="R29" s="3" cm="1">
        <f t="array" ref="R29">_xlfn.SWITCH(B29,'Anagrafica Ammistratore'!A$5,IF(E29-'Fasce Art. piccoli'!A$3&gt;0,'Fasce Art. piccoli'!A$3,E29-Q29),0)</f>
        <v>0</v>
      </c>
      <c r="S29" s="3" cm="1">
        <f t="array" ref="S29">_xlfn.SWITCH(B29,'Anagrafica Ammistratore'!A$5,IF(E29-(Q29+R29)&gt;0,E29-(Q29+R29),0),0)</f>
        <v>0</v>
      </c>
      <c r="T29" s="3" cm="1">
        <f t="array" ref="T29">_xlfn.SWITCH(B29,'Anagrafica Ammistratore'!A$9,IF(E29-'Fasce Industr piccoli'!A$2&gt;0,'Fasce Industr piccoli'!A$2,E29),0)</f>
        <v>0</v>
      </c>
      <c r="U29" s="3" cm="1">
        <f t="array" ref="U29">_xlfn.SWITCH(B29,'Anagrafica Ammistratore'!A$9,IF(E29-'Fasce Industr piccoli'!A$2&gt;0,'Fasce Industr piccoli'!A$2,E29-T29),0)</f>
        <v>0</v>
      </c>
      <c r="V29" s="3" cm="1">
        <f t="array" ref="V29">_xlfn.SWITCH(B29,'Anagrafica Ammistratore'!A$9,IF(E29-(T29+U29)&gt;0,E29-(T29+U29),0),0)</f>
        <v>0</v>
      </c>
      <c r="W29" s="3" cm="1">
        <f t="array" ref="W29">_xlfn.SWITCH(B29,'Anagrafica Ammistratore'!A$11,IF(E29-'Fasce Agricolo Zootec'!A$2&gt;0,'Fasce Agricolo Zootec'!A$2,E29),0)</f>
        <v>0</v>
      </c>
      <c r="X29" s="3" cm="1">
        <f t="array" ref="X29">_xlfn.SWITCH(B29,'Anagrafica Ammistratore'!A$11,IF(E29-(W29)&gt;0,E29-(W29),0),0)</f>
        <v>0</v>
      </c>
      <c r="Y29" s="3">
        <f>(M29*'Fasce D.NON Resid'!C$2)+(N29*'Fasce D.NON Resid'!C$3)+(O29*'Fasce D.NON Resid'!C$4)+(P29*'Fasce D.NON Resid'!C$5)</f>
        <v>0</v>
      </c>
      <c r="Z29" s="3">
        <f>+(Q29*'Fasce Art. piccoli'!C$2)+(R29*'Fasce Art. piccoli'!C$3)+(S29*'Fasce Art. piccoli'!C$4)</f>
        <v>0</v>
      </c>
      <c r="AA29" s="3">
        <f>+(T29*'Fasce Industr piccoli'!C$2)+(U29*'Fasce Industr piccoli'!C$3)+(V29*'Fasce Industr piccoli'!C$4)</f>
        <v>0</v>
      </c>
      <c r="AB29" s="3">
        <f>(W29*'Fasce Agricolo Zootec'!C$2)+(X29*'Fasce Agricolo Zootec'!C$3)</f>
        <v>0</v>
      </c>
      <c r="AC29" s="3">
        <f>IF('Fasce D.NON Resid'!B$9,(Y29/'Fasce D.NON Resid'!B$9)*100,0)</f>
        <v>0</v>
      </c>
      <c r="AD29" s="3">
        <f>IF('Fasce Art. piccoli'!B$9,(Z29/'Fasce Art. piccoli'!B$9)*100,0)</f>
        <v>0</v>
      </c>
      <c r="AE29" s="3">
        <f>IF('Fasce Industr piccoli'!B$9,(AA29/'Fasce Industr piccoli'!B$9)*100,0)</f>
        <v>0</v>
      </c>
      <c r="AF29" s="3">
        <f>IF('Fasce Agricolo Zootec'!B$9,(AB29/'Fasce Agricolo Zootec'!B$9)*100,0)</f>
        <v>0</v>
      </c>
    </row>
    <row r="30" spans="1:32" x14ac:dyDescent="0.2">
      <c r="A30" s="3">
        <v>29</v>
      </c>
      <c r="B30" s="4"/>
      <c r="C30" s="4"/>
      <c r="D30" s="4"/>
      <c r="E30" s="3" t="str" cm="1">
        <f t="array" ref="E30">IFERROR(ROUND(D30*(_xlfn.SWITCH(B30,'Anagrafica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Ammistratore'!F$11)/_xlfn.SWITCH(B30,'Anagrafica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0" s="10" t="str" cm="1">
        <f t="array" ref="F30">IFERROR(ROUND(_xlfn.SWITCH(B30,'Anagrafica Ammistratore'!A$4,('Dati Bolletta'!K$4*AC30)/100,'Anagrafica Ammistratore'!A$5,('Dati Bolletta'!Q$4*AD30)/100,'Anagrafica Ammistratore'!A$6,'Dati Bolletta'!E$13*(E30/'Anagrafica Ammistratore'!H$6),'Anagrafica Ammistratore'!A$7,'Dati Bolletta'!K$13*(E30/'Anagrafica Ammistratore'!H$7),'Anagrafica Ammistratore'!A$8,'Dati Bolletta'!Q$13*(E30/'Anagrafica Ammistratore'!H$8),'Anagrafica Ammistratore'!A$9,('Dati Bolletta'!E$22*AE30)/100,'Anagrafica Ammistratore'!A$10,'Dati Bolletta'!K$22*(E30/'Anagrafica Ammistratore'!H$10),'Anagrafica Ammistratore'!A$11,('Dati Bolletta'!Q$22)*AF30/100),3),"")</f>
        <v/>
      </c>
      <c r="G30" s="10" t="str" cm="1">
        <f t="array" ref="G30">IFERROR(ROUND(_xlfn.SWITCH(B30,'Anagrafica Ammistratore'!A$4,'Dati Bolletta'!K$5*(E30/'Anagrafica Ammistratore'!F$4),'Anagrafica Ammistratore'!A$5,'Dati Bolletta'!Q$5*(E30/'Anagrafica Ammistratore'!F$5),'Anagrafica Ammistratore'!A$6,'Dati Bolletta'!E$14*(E30/'Anagrafica Ammistratore'!F$6),'Anagrafica Ammistratore'!A$7,'Dati Bolletta'!K$14*(E30/'Anagrafica Ammistratore'!F$7),'Anagrafica Ammistratore'!A$8,'Dati Bolletta'!Q40*(E30/'Anagrafica Ammistratore'!F$8),'Anagrafica Ammistratore'!A$9,'Dati Bolletta'!E$23*(E30/'Anagrafica Ammistratore'!F$9),'Anagrafica Ammistratore'!A$10,'Dati Bolletta'!K$23*(E30/'Anagrafica Ammistratore'!F$10),'Anagrafica Ammistratore'!A$11,'Dati Bolletta'!Q$23*(E30/'Anagrafica Ammistratore'!F$11)),3),"")</f>
        <v/>
      </c>
      <c r="H30" s="10" t="str" cm="1">
        <f t="array" ref="H30">IFERROR(ROUND(_xlfn.SWITCH(B30,'Anagrafica Ammistratore'!A$4,'Dati Bolletta'!K$6*(E30/'Anagrafica Ammistratore'!F$4),'Anagrafica Ammistratore'!A$5,'Dati Bolletta'!Q$6*(E30/'Anagrafica Ammistratore'!F$5),'Anagrafica Ammistratore'!A$6,'Dati Bolletta'!E$15*(E30/'Anagrafica Ammistratore'!F$6),'Anagrafica Ammistratore'!A$7,'Dati Bolletta'!K$15*(E30/'Anagrafica Ammistratore'!F$7),'Anagrafica Ammistratore'!A$8,'Dati Bolletta'!Q41*(E30/'Anagrafica Ammistratore'!F$8),'Anagrafica Ammistratore'!A$9,'Dati Bolletta'!E$24*(E30/'Anagrafica Ammistratore'!F$9),'Anagrafica Ammistratore'!A$10,'Dati Bolletta'!K$24*(E30/'Anagrafica Ammistratore'!F$10),'Anagrafica Ammistratore'!A$11,'Dati Bolletta'!Q$24*(E30/'Anagrafica Ammistratore'!F$11)),3),"")</f>
        <v/>
      </c>
      <c r="I30" s="10" t="str" cm="1">
        <f t="array" ref="I30">IFERROR(ROUND(_xlfn.SWITCH(B30,'Anagrafica Ammistratore'!A$4,'Dati Bolletta'!K$8*(E30/'Anagrafica Ammistratore'!F$4),'Anagrafica Ammistratore'!A$5,'Dati Bolletta'!Q$8*(E30/'Anagrafica Ammistratore'!F$5),'Anagrafica Ammistratore'!A$6,'Dati Bolletta'!E$17*(E30/'Anagrafica Ammistratore'!F$6),'Anagrafica Ammistratore'!A$7,'Dati Bolletta'!K$17*(E30/'Anagrafica Ammistratore'!F$7),'Anagrafica Ammistratore'!A$8,'Dati Bolletta'!Q44*(E30/'Anagrafica Ammistratore'!F$8),'Anagrafica Ammistratore'!A$9,'Dati Bolletta'!E$26*(E30/'Anagrafica Ammistratore'!F$9),'Anagrafica Ammistratore'!A$10,'Dati Bolletta'!K$26*(E30/'Anagrafica Ammistratore'!F$10),'Anagrafica Ammistratore'!A$11,'Dati Bolletta'!Q$26*(E30/'Anagrafica Ammistratore'!F$11)),6),"")</f>
        <v/>
      </c>
      <c r="J30" s="10" t="str" cm="1">
        <f t="array" ref="J30">IFERROR(ROUND(_xlfn.SWITCH(B30,'Anagrafica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Ammistratore'!B39,0)),3),"")</f>
        <v/>
      </c>
      <c r="K30" s="10">
        <f>IFERROR(IF(D30,('Anagrafica Ammistratore'!B$15/'Anagrafica Ammistratore'!B$13),0),"")</f>
        <v>0</v>
      </c>
      <c r="L30" s="11" t="str">
        <f t="shared" si="0"/>
        <v/>
      </c>
      <c r="M30" s="3" cm="1">
        <f t="array" ref="M30">_xlfn.SWITCH(B30,'Anagrafica Ammistratore'!A$4,IF(E30-'Fasce D.NON Resid'!A$2&gt;0,'Fasce D.NON Resid'!A$2,E30),0)</f>
        <v>0</v>
      </c>
      <c r="N30" s="3" cm="1">
        <f t="array" ref="N30">_xlfn.SWITCH(B30,'Anagrafica Ammistratore'!A$4,IF(E30-'Fasce D.NON Resid'!A$3&gt;0,'Fasce D.NON Resid'!A$3-M30,E30-M30),0)</f>
        <v>0</v>
      </c>
      <c r="O30" s="3" cm="1">
        <f t="array" ref="O30">_xlfn.SWITCH(B30,'Anagrafica Ammistratore'!A$4,IF(E30-'Fasce D.NON Resid'!A$4&gt;0,'Fasce D.NON Resid'!A$4-(M30+N30),E30-(M30+N30)),0)</f>
        <v>0</v>
      </c>
      <c r="P30" s="3" cm="1">
        <f t="array" ref="P30">_xlfn.SWITCH(B30,'Anagrafica Ammistratore'!A$4,IF(E30-(M30+N30+O30)&gt;0,E30-(N30+M30+O30),0),0)</f>
        <v>0</v>
      </c>
      <c r="Q30" s="3" cm="1">
        <f t="array" ref="Q30">_xlfn.SWITCH(B30,'Anagrafica Ammistratore'!A$5,IF(E30-'Fasce Art. piccoli'!A$2&gt;0,'Fasce Art. piccoli'!A$2,E30),0)</f>
        <v>0</v>
      </c>
      <c r="R30" s="3" cm="1">
        <f t="array" ref="R30">_xlfn.SWITCH(B30,'Anagrafica Ammistratore'!A$5,IF(E30-'Fasce Art. piccoli'!A$3&gt;0,'Fasce Art. piccoli'!A$3,E30-Q30),0)</f>
        <v>0</v>
      </c>
      <c r="S30" s="3" cm="1">
        <f t="array" ref="S30">_xlfn.SWITCH(B30,'Anagrafica Ammistratore'!A$5,IF(E30-(Q30+R30)&gt;0,E30-(Q30+R30),0),0)</f>
        <v>0</v>
      </c>
      <c r="T30" s="3" cm="1">
        <f t="array" ref="T30">_xlfn.SWITCH(B30,'Anagrafica Ammistratore'!A$9,IF(E30-'Fasce Industr piccoli'!A$2&gt;0,'Fasce Industr piccoli'!A$2,E30),0)</f>
        <v>0</v>
      </c>
      <c r="U30" s="3" cm="1">
        <f t="array" ref="U30">_xlfn.SWITCH(B30,'Anagrafica Ammistratore'!A$9,IF(E30-'Fasce Industr piccoli'!A$2&gt;0,'Fasce Industr piccoli'!A$2,E30-T30),0)</f>
        <v>0</v>
      </c>
      <c r="V30" s="3" cm="1">
        <f t="array" ref="V30">_xlfn.SWITCH(B30,'Anagrafica Ammistratore'!A$9,IF(E30-(T30+U30)&gt;0,E30-(T30+U30),0),0)</f>
        <v>0</v>
      </c>
      <c r="W30" s="3" cm="1">
        <f t="array" ref="W30">_xlfn.SWITCH(B30,'Anagrafica Ammistratore'!A$11,IF(E30-'Fasce Agricolo Zootec'!A$2&gt;0,'Fasce Agricolo Zootec'!A$2,E30),0)</f>
        <v>0</v>
      </c>
      <c r="X30" s="3" cm="1">
        <f t="array" ref="X30">_xlfn.SWITCH(B30,'Anagrafica Ammistratore'!A$11,IF(E30-(W30)&gt;0,E30-(W30),0),0)</f>
        <v>0</v>
      </c>
      <c r="Y30" s="3">
        <f>(M30*'Fasce D.NON Resid'!C$2)+(N30*'Fasce D.NON Resid'!C$3)+(O30*'Fasce D.NON Resid'!C$4)+(P30*'Fasce D.NON Resid'!C$5)</f>
        <v>0</v>
      </c>
      <c r="Z30" s="3">
        <f>+(Q30*'Fasce Art. piccoli'!C$2)+(R30*'Fasce Art. piccoli'!C$3)+(S30*'Fasce Art. piccoli'!C$4)</f>
        <v>0</v>
      </c>
      <c r="AA30" s="3">
        <f>+(T30*'Fasce Industr piccoli'!C$2)+(U30*'Fasce Industr piccoli'!C$3)+(V30*'Fasce Industr piccoli'!C$4)</f>
        <v>0</v>
      </c>
      <c r="AB30" s="3">
        <f>(W30*'Fasce Agricolo Zootec'!C$2)+(X30*'Fasce Agricolo Zootec'!C$3)</f>
        <v>0</v>
      </c>
      <c r="AC30" s="3">
        <f>IF('Fasce D.NON Resid'!B$9,(Y30/'Fasce D.NON Resid'!B$9)*100,0)</f>
        <v>0</v>
      </c>
      <c r="AD30" s="3">
        <f>IF('Fasce Art. piccoli'!B$9,(Z30/'Fasce Art. piccoli'!B$9)*100,0)</f>
        <v>0</v>
      </c>
      <c r="AE30" s="3">
        <f>IF('Fasce Industr piccoli'!B$9,(AA30/'Fasce Industr piccoli'!B$9)*100,0)</f>
        <v>0</v>
      </c>
      <c r="AF30" s="3">
        <f>IF('Fasce Agricolo Zootec'!B$9,(AB30/'Fasce Agricolo Zootec'!B$9)*100,0)</f>
        <v>0</v>
      </c>
    </row>
    <row r="31" spans="1:32" x14ac:dyDescent="0.2">
      <c r="A31" s="3">
        <v>30</v>
      </c>
      <c r="B31" s="4"/>
      <c r="C31" s="4"/>
      <c r="D31" s="4"/>
      <c r="E31" s="3" t="str" cm="1">
        <f t="array" ref="E31">IFERROR(ROUND(D31*(_xlfn.SWITCH(B31,'Anagrafica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Ammistratore'!F$11)/_xlfn.SWITCH(B31,'Anagrafica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1" s="10" t="str" cm="1">
        <f t="array" ref="F31">IFERROR(ROUND(_xlfn.SWITCH(B31,'Anagrafica Ammistratore'!A$4,('Dati Bolletta'!K$4*AC31)/100,'Anagrafica Ammistratore'!A$5,('Dati Bolletta'!Q$4*AD31)/100,'Anagrafica Ammistratore'!A$6,'Dati Bolletta'!E$13*(E31/'Anagrafica Ammistratore'!H$6),'Anagrafica Ammistratore'!A$7,'Dati Bolletta'!K$13*(E31/'Anagrafica Ammistratore'!H$7),'Anagrafica Ammistratore'!A$8,'Dati Bolletta'!Q$13*(E31/'Anagrafica Ammistratore'!H$8),'Anagrafica Ammistratore'!A$9,('Dati Bolletta'!E$22*AE31)/100,'Anagrafica Ammistratore'!A$10,'Dati Bolletta'!K$22*(E31/'Anagrafica Ammistratore'!H$10),'Anagrafica Ammistratore'!A$11,('Dati Bolletta'!Q$22)*AF31/100),3),"")</f>
        <v/>
      </c>
      <c r="G31" s="10" t="str" cm="1">
        <f t="array" ref="G31">IFERROR(ROUND(_xlfn.SWITCH(B31,'Anagrafica Ammistratore'!A$4,'Dati Bolletta'!K$5*(E31/'Anagrafica Ammistratore'!F$4),'Anagrafica Ammistratore'!A$5,'Dati Bolletta'!Q$5*(E31/'Anagrafica Ammistratore'!F$5),'Anagrafica Ammistratore'!A$6,'Dati Bolletta'!E$14*(E31/'Anagrafica Ammistratore'!F$6),'Anagrafica Ammistratore'!A$7,'Dati Bolletta'!K$14*(E31/'Anagrafica Ammistratore'!F$7),'Anagrafica Ammistratore'!A$8,'Dati Bolletta'!Q41*(E31/'Anagrafica Ammistratore'!F$8),'Anagrafica Ammistratore'!A$9,'Dati Bolletta'!E$23*(E31/'Anagrafica Ammistratore'!F$9),'Anagrafica Ammistratore'!A$10,'Dati Bolletta'!K$23*(E31/'Anagrafica Ammistratore'!F$10),'Anagrafica Ammistratore'!A$11,'Dati Bolletta'!Q$23*(E31/'Anagrafica Ammistratore'!F$11)),3),"")</f>
        <v/>
      </c>
      <c r="H31" s="10" t="str" cm="1">
        <f t="array" ref="H31">IFERROR(ROUND(_xlfn.SWITCH(B31,'Anagrafica Ammistratore'!A$4,'Dati Bolletta'!K$6*(E31/'Anagrafica Ammistratore'!F$4),'Anagrafica Ammistratore'!A$5,'Dati Bolletta'!Q$6*(E31/'Anagrafica Ammistratore'!F$5),'Anagrafica Ammistratore'!A$6,'Dati Bolletta'!E$15*(E31/'Anagrafica Ammistratore'!F$6),'Anagrafica Ammistratore'!A$7,'Dati Bolletta'!K$15*(E31/'Anagrafica Ammistratore'!F$7),'Anagrafica Ammistratore'!A$8,'Dati Bolletta'!Q42*(E31/'Anagrafica Ammistratore'!F$8),'Anagrafica Ammistratore'!A$9,'Dati Bolletta'!E$24*(E31/'Anagrafica Ammistratore'!F$9),'Anagrafica Ammistratore'!A$10,'Dati Bolletta'!K$24*(E31/'Anagrafica Ammistratore'!F$10),'Anagrafica Ammistratore'!A$11,'Dati Bolletta'!Q$24*(E31/'Anagrafica Ammistratore'!F$11)),3),"")</f>
        <v/>
      </c>
      <c r="I31" s="10" t="str" cm="1">
        <f t="array" ref="I31">IFERROR(ROUND(_xlfn.SWITCH(B31,'Anagrafica Ammistratore'!A$4,'Dati Bolletta'!K$8*(E31/'Anagrafica Ammistratore'!F$4),'Anagrafica Ammistratore'!A$5,'Dati Bolletta'!Q$8*(E31/'Anagrafica Ammistratore'!F$5),'Anagrafica Ammistratore'!A$6,'Dati Bolletta'!E$17*(E31/'Anagrafica Ammistratore'!F$6),'Anagrafica Ammistratore'!A$7,'Dati Bolletta'!K$17*(E31/'Anagrafica Ammistratore'!F$7),'Anagrafica Ammistratore'!A$8,'Dati Bolletta'!Q45*(E31/'Anagrafica Ammistratore'!F$8),'Anagrafica Ammistratore'!A$9,'Dati Bolletta'!E$26*(E31/'Anagrafica Ammistratore'!F$9),'Anagrafica Ammistratore'!A$10,'Dati Bolletta'!K$26*(E31/'Anagrafica Ammistratore'!F$10),'Anagrafica Ammistratore'!A$11,'Dati Bolletta'!Q$26*(E31/'Anagrafica Ammistratore'!F$11)),6),"")</f>
        <v/>
      </c>
      <c r="J31" s="10" t="str" cm="1">
        <f t="array" ref="J31">IFERROR(ROUND(_xlfn.SWITCH(B31,'Anagrafica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Ammistratore'!B40,0)),3),"")</f>
        <v/>
      </c>
      <c r="K31" s="10">
        <f>IFERROR(IF(D31,('Anagrafica Ammistratore'!B$15/'Anagrafica Ammistratore'!B$13),0),"")</f>
        <v>0</v>
      </c>
      <c r="L31" s="11" t="str">
        <f t="shared" si="0"/>
        <v/>
      </c>
      <c r="M31" s="3" cm="1">
        <f t="array" ref="M31">_xlfn.SWITCH(B31,'Anagrafica Ammistratore'!A$4,IF(E31-'Fasce D.NON Resid'!A$2&gt;0,'Fasce D.NON Resid'!A$2,E31),0)</f>
        <v>0</v>
      </c>
      <c r="N31" s="3" cm="1">
        <f t="array" ref="N31">_xlfn.SWITCH(B31,'Anagrafica Ammistratore'!A$4,IF(E31-'Fasce D.NON Resid'!A$3&gt;0,'Fasce D.NON Resid'!A$3-M31,E31-M31),0)</f>
        <v>0</v>
      </c>
      <c r="O31" s="3" cm="1">
        <f t="array" ref="O31">_xlfn.SWITCH(B31,'Anagrafica Ammistratore'!A$4,IF(E31-'Fasce D.NON Resid'!A$4&gt;0,'Fasce D.NON Resid'!A$4-(M31+N31),E31-(M31+N31)),0)</f>
        <v>0</v>
      </c>
      <c r="P31" s="3" cm="1">
        <f t="array" ref="P31">_xlfn.SWITCH(B31,'Anagrafica Ammistratore'!A$4,IF(E31-(M31+N31+O31)&gt;0,E31-(N31+M31+O31),0),0)</f>
        <v>0</v>
      </c>
      <c r="Q31" s="3" cm="1">
        <f t="array" ref="Q31">_xlfn.SWITCH(B31,'Anagrafica Ammistratore'!A$5,IF(E31-'Fasce Art. piccoli'!A$2&gt;0,'Fasce Art. piccoli'!A$2,E31),0)</f>
        <v>0</v>
      </c>
      <c r="R31" s="3" cm="1">
        <f t="array" ref="R31">_xlfn.SWITCH(B31,'Anagrafica Ammistratore'!A$5,IF(E31-'Fasce Art. piccoli'!A$3&gt;0,'Fasce Art. piccoli'!A$3,E31-Q31),0)</f>
        <v>0</v>
      </c>
      <c r="S31" s="3" cm="1">
        <f t="array" ref="S31">_xlfn.SWITCH(B31,'Anagrafica Ammistratore'!A$5,IF(E31-(Q31+R31)&gt;0,E31-(Q31+R31),0),0)</f>
        <v>0</v>
      </c>
      <c r="T31" s="3" cm="1">
        <f t="array" ref="T31">_xlfn.SWITCH(B31,'Anagrafica Ammistratore'!A$9,IF(E31-'Fasce Industr piccoli'!A$2&gt;0,'Fasce Industr piccoli'!A$2,E31),0)</f>
        <v>0</v>
      </c>
      <c r="U31" s="3" cm="1">
        <f t="array" ref="U31">_xlfn.SWITCH(B31,'Anagrafica Ammistratore'!A$9,IF(E31-'Fasce Industr piccoli'!A$2&gt;0,'Fasce Industr piccoli'!A$2,E31-T31),0)</f>
        <v>0</v>
      </c>
      <c r="V31" s="3" cm="1">
        <f t="array" ref="V31">_xlfn.SWITCH(B31,'Anagrafica Ammistratore'!A$9,IF(E31-(T31+U31)&gt;0,E31-(T31+U31),0),0)</f>
        <v>0</v>
      </c>
      <c r="W31" s="3" cm="1">
        <f t="array" ref="W31">_xlfn.SWITCH(B31,'Anagrafica Ammistratore'!A$11,IF(E31-'Fasce Agricolo Zootec'!A$2&gt;0,'Fasce Agricolo Zootec'!A$2,E31),0)</f>
        <v>0</v>
      </c>
      <c r="X31" s="3" cm="1">
        <f t="array" ref="X31">_xlfn.SWITCH(B31,'Anagrafica Ammistratore'!A$11,IF(E31-(W31)&gt;0,E31-(W31),0),0)</f>
        <v>0</v>
      </c>
      <c r="Y31" s="3">
        <f>(M31*'Fasce D.NON Resid'!C$2)+(N31*'Fasce D.NON Resid'!C$3)+(O31*'Fasce D.NON Resid'!C$4)+(P31*'Fasce D.NON Resid'!C$5)</f>
        <v>0</v>
      </c>
      <c r="Z31" s="3">
        <f>+(Q31*'Fasce Art. piccoli'!C$2)+(R31*'Fasce Art. piccoli'!C$3)+(S31*'Fasce Art. piccoli'!C$4)</f>
        <v>0</v>
      </c>
      <c r="AA31" s="3">
        <f>+(T31*'Fasce Industr piccoli'!C$2)+(U31*'Fasce Industr piccoli'!C$3)+(V31*'Fasce Industr piccoli'!C$4)</f>
        <v>0</v>
      </c>
      <c r="AB31" s="3">
        <f>(W31*'Fasce Agricolo Zootec'!C$2)+(X31*'Fasce Agricolo Zootec'!C$3)</f>
        <v>0</v>
      </c>
      <c r="AC31" s="3">
        <f>IF('Fasce D.NON Resid'!B$9,(Y31/'Fasce D.NON Resid'!B$9)*100,0)</f>
        <v>0</v>
      </c>
      <c r="AD31" s="3">
        <f>IF('Fasce Art. piccoli'!B$9,(Z31/'Fasce Art. piccoli'!B$9)*100,0)</f>
        <v>0</v>
      </c>
      <c r="AE31" s="3">
        <f>IF('Fasce Industr piccoli'!B$9,(AA31/'Fasce Industr piccoli'!B$9)*100,0)</f>
        <v>0</v>
      </c>
      <c r="AF31" s="3">
        <f>IF('Fasce Agricolo Zootec'!B$9,(AB31/'Fasce Agricolo Zootec'!B$9)*100,0)</f>
        <v>0</v>
      </c>
    </row>
    <row r="32" spans="1:32" x14ac:dyDescent="0.2">
      <c r="A32" s="3">
        <v>31</v>
      </c>
      <c r="B32" s="4"/>
      <c r="C32" s="4"/>
      <c r="D32" s="4"/>
      <c r="E32" s="3" t="str" cm="1">
        <f t="array" ref="E32">IFERROR(ROUND(D32*(_xlfn.SWITCH(B32,'Anagrafica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Ammistratore'!F$11)/_xlfn.SWITCH(B32,'Anagrafica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2" s="10" t="str" cm="1">
        <f t="array" ref="F32">IFERROR(ROUND(_xlfn.SWITCH(B32,'Anagrafica Ammistratore'!A$4,('Dati Bolletta'!K$4*AC32)/100,'Anagrafica Ammistratore'!A$5,('Dati Bolletta'!Q$4*AD32)/100,'Anagrafica Ammistratore'!A$6,'Dati Bolletta'!E$13*(E32/'Anagrafica Ammistratore'!H$6),'Anagrafica Ammistratore'!A$7,'Dati Bolletta'!K$13*(E32/'Anagrafica Ammistratore'!H$7),'Anagrafica Ammistratore'!A$8,'Dati Bolletta'!Q$13*(E32/'Anagrafica Ammistratore'!H$8),'Anagrafica Ammistratore'!A$9,('Dati Bolletta'!E$22*AE32)/100,'Anagrafica Ammistratore'!A$10,'Dati Bolletta'!K$22*(E32/'Anagrafica Ammistratore'!H$10),'Anagrafica Ammistratore'!A$11,('Dati Bolletta'!Q$22)*AF32/100),3),"")</f>
        <v/>
      </c>
      <c r="G32" s="10" t="str" cm="1">
        <f t="array" ref="G32">IFERROR(ROUND(_xlfn.SWITCH(B32,'Anagrafica Ammistratore'!A$4,'Dati Bolletta'!K$5*(E32/'Anagrafica Ammistratore'!F$4),'Anagrafica Ammistratore'!A$5,'Dati Bolletta'!Q$5*(E32/'Anagrafica Ammistratore'!F$5),'Anagrafica Ammistratore'!A$6,'Dati Bolletta'!E$14*(E32/'Anagrafica Ammistratore'!F$6),'Anagrafica Ammistratore'!A$7,'Dati Bolletta'!K$14*(E32/'Anagrafica Ammistratore'!F$7),'Anagrafica Ammistratore'!A$8,'Dati Bolletta'!Q42*(E32/'Anagrafica Ammistratore'!F$8),'Anagrafica Ammistratore'!A$9,'Dati Bolletta'!E$23*(E32/'Anagrafica Ammistratore'!F$9),'Anagrafica Ammistratore'!A$10,'Dati Bolletta'!K$23*(E32/'Anagrafica Ammistratore'!F$10),'Anagrafica Ammistratore'!A$11,'Dati Bolletta'!Q$23*(E32/'Anagrafica Ammistratore'!F$11)),3),"")</f>
        <v/>
      </c>
      <c r="H32" s="10" t="str" cm="1">
        <f t="array" ref="H32">IFERROR(ROUND(_xlfn.SWITCH(B32,'Anagrafica Ammistratore'!A$4,'Dati Bolletta'!K$6*(E32/'Anagrafica Ammistratore'!F$4),'Anagrafica Ammistratore'!A$5,'Dati Bolletta'!Q$6*(E32/'Anagrafica Ammistratore'!F$5),'Anagrafica Ammistratore'!A$6,'Dati Bolletta'!E$15*(E32/'Anagrafica Ammistratore'!F$6),'Anagrafica Ammistratore'!A$7,'Dati Bolletta'!K$15*(E32/'Anagrafica Ammistratore'!F$7),'Anagrafica Ammistratore'!A$8,'Dati Bolletta'!Q43*(E32/'Anagrafica Ammistratore'!F$8),'Anagrafica Ammistratore'!A$9,'Dati Bolletta'!E$24*(E32/'Anagrafica Ammistratore'!F$9),'Anagrafica Ammistratore'!A$10,'Dati Bolletta'!K$24*(E32/'Anagrafica Ammistratore'!F$10),'Anagrafica Ammistratore'!A$11,'Dati Bolletta'!Q$24*(E32/'Anagrafica Ammistratore'!F$11)),3),"")</f>
        <v/>
      </c>
      <c r="I32" s="10" t="str" cm="1">
        <f t="array" ref="I32">IFERROR(ROUND(_xlfn.SWITCH(B32,'Anagrafica Ammistratore'!A$4,'Dati Bolletta'!K$8*(E32/'Anagrafica Ammistratore'!F$4),'Anagrafica Ammistratore'!A$5,'Dati Bolletta'!Q$8*(E32/'Anagrafica Ammistratore'!F$5),'Anagrafica Ammistratore'!A$6,'Dati Bolletta'!E$17*(E32/'Anagrafica Ammistratore'!F$6),'Anagrafica Ammistratore'!A$7,'Dati Bolletta'!K$17*(E32/'Anagrafica Ammistratore'!F$7),'Anagrafica Ammistratore'!A$8,'Dati Bolletta'!Q46*(E32/'Anagrafica Ammistratore'!F$8),'Anagrafica Ammistratore'!A$9,'Dati Bolletta'!E$26*(E32/'Anagrafica Ammistratore'!F$9),'Anagrafica Ammistratore'!A$10,'Dati Bolletta'!K$26*(E32/'Anagrafica Ammistratore'!F$10),'Anagrafica Ammistratore'!A$11,'Dati Bolletta'!Q$26*(E32/'Anagrafica Ammistratore'!F$11)),6),"")</f>
        <v/>
      </c>
      <c r="J32" s="10" t="str" cm="1">
        <f t="array" ref="J32">IFERROR(ROUND(_xlfn.SWITCH(B32,'Anagrafica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Ammistratore'!B41,0)),3),"")</f>
        <v/>
      </c>
      <c r="K32" s="10">
        <f>IFERROR(IF(D32,('Anagrafica Ammistratore'!B$15/'Anagrafica Ammistratore'!B$13),0),"")</f>
        <v>0</v>
      </c>
      <c r="L32" s="11" t="str">
        <f t="shared" si="0"/>
        <v/>
      </c>
      <c r="M32" s="3" cm="1">
        <f t="array" ref="M32">_xlfn.SWITCH(B32,'Anagrafica Ammistratore'!A$4,IF(E32-'Fasce D.NON Resid'!A$2&gt;0,'Fasce D.NON Resid'!A$2,E32),0)</f>
        <v>0</v>
      </c>
      <c r="N32" s="3" cm="1">
        <f t="array" ref="N32">_xlfn.SWITCH(B32,'Anagrafica Ammistratore'!A$4,IF(E32-'Fasce D.NON Resid'!A$3&gt;0,'Fasce D.NON Resid'!A$3-M32,E32-M32),0)</f>
        <v>0</v>
      </c>
      <c r="O32" s="3" cm="1">
        <f t="array" ref="O32">_xlfn.SWITCH(B32,'Anagrafica Ammistratore'!A$4,IF(E32-'Fasce D.NON Resid'!A$4&gt;0,'Fasce D.NON Resid'!A$4-(M32+N32),E32-(M32+N32)),0)</f>
        <v>0</v>
      </c>
      <c r="P32" s="3" cm="1">
        <f t="array" ref="P32">_xlfn.SWITCH(B32,'Anagrafica Ammistratore'!A$4,IF(E32-(M32+N32+O32)&gt;0,E32-(N32+M32+O32),0),0)</f>
        <v>0</v>
      </c>
      <c r="Q32" s="3" cm="1">
        <f t="array" ref="Q32">_xlfn.SWITCH(B32,'Anagrafica Ammistratore'!A$5,IF(E32-'Fasce Art. piccoli'!A$2&gt;0,'Fasce Art. piccoli'!A$2,E32),0)</f>
        <v>0</v>
      </c>
      <c r="R32" s="3" cm="1">
        <f t="array" ref="R32">_xlfn.SWITCH(B32,'Anagrafica Ammistratore'!A$5,IF(E32-'Fasce Art. piccoli'!A$3&gt;0,'Fasce Art. piccoli'!A$3,E32-Q32),0)</f>
        <v>0</v>
      </c>
      <c r="S32" s="3" cm="1">
        <f t="array" ref="S32">_xlfn.SWITCH(B32,'Anagrafica Ammistratore'!A$5,IF(E32-(Q32+R32)&gt;0,E32-(Q32+R32),0),0)</f>
        <v>0</v>
      </c>
      <c r="T32" s="3" cm="1">
        <f t="array" ref="T32">_xlfn.SWITCH(B32,'Anagrafica Ammistratore'!A$9,IF(E32-'Fasce Industr piccoli'!A$2&gt;0,'Fasce Industr piccoli'!A$2,E32),0)</f>
        <v>0</v>
      </c>
      <c r="U32" s="3" cm="1">
        <f t="array" ref="U32">_xlfn.SWITCH(B32,'Anagrafica Ammistratore'!A$9,IF(E32-'Fasce Industr piccoli'!A$2&gt;0,'Fasce Industr piccoli'!A$2,E32-T32),0)</f>
        <v>0</v>
      </c>
      <c r="V32" s="3" cm="1">
        <f t="array" ref="V32">_xlfn.SWITCH(B32,'Anagrafica Ammistratore'!A$9,IF(E32-(T32+U32)&gt;0,E32-(T32+U32),0),0)</f>
        <v>0</v>
      </c>
      <c r="W32" s="3" cm="1">
        <f t="array" ref="W32">_xlfn.SWITCH(B32,'Anagrafica Ammistratore'!A$11,IF(E32-'Fasce Agricolo Zootec'!A$2&gt;0,'Fasce Agricolo Zootec'!A$2,E32),0)</f>
        <v>0</v>
      </c>
      <c r="X32" s="3" cm="1">
        <f t="array" ref="X32">_xlfn.SWITCH(B32,'Anagrafica Ammistratore'!A$11,IF(E32-(W32)&gt;0,E32-(W32),0),0)</f>
        <v>0</v>
      </c>
      <c r="Y32" s="3">
        <f>(M32*'Fasce D.NON Resid'!C$2)+(N32*'Fasce D.NON Resid'!C$3)+(O32*'Fasce D.NON Resid'!C$4)+(P32*'Fasce D.NON Resid'!C$5)</f>
        <v>0</v>
      </c>
      <c r="Z32" s="3">
        <f>+(Q32*'Fasce Art. piccoli'!C$2)+(R32*'Fasce Art. piccoli'!C$3)+(S32*'Fasce Art. piccoli'!C$4)</f>
        <v>0</v>
      </c>
      <c r="AA32" s="3">
        <f>+(T32*'Fasce Industr piccoli'!C$2)+(U32*'Fasce Industr piccoli'!C$3)+(V32*'Fasce Industr piccoli'!C$4)</f>
        <v>0</v>
      </c>
      <c r="AB32" s="3">
        <f>(W32*'Fasce Agricolo Zootec'!C$2)+(X32*'Fasce Agricolo Zootec'!C$3)</f>
        <v>0</v>
      </c>
      <c r="AC32" s="3">
        <f>IF('Fasce D.NON Resid'!B$9,(Y32/'Fasce D.NON Resid'!B$9)*100,0)</f>
        <v>0</v>
      </c>
      <c r="AD32" s="3">
        <f>IF('Fasce Art. piccoli'!B$9,(Z32/'Fasce Art. piccoli'!B$9)*100,0)</f>
        <v>0</v>
      </c>
      <c r="AE32" s="3">
        <f>IF('Fasce Industr piccoli'!B$9,(AA32/'Fasce Industr piccoli'!B$9)*100,0)</f>
        <v>0</v>
      </c>
      <c r="AF32" s="3">
        <f>IF('Fasce Agricolo Zootec'!B$9,(AB32/'Fasce Agricolo Zootec'!B$9)*100,0)</f>
        <v>0</v>
      </c>
    </row>
    <row r="33" spans="1:32" x14ac:dyDescent="0.2">
      <c r="A33" s="3">
        <v>32</v>
      </c>
      <c r="B33" s="4"/>
      <c r="C33" s="4"/>
      <c r="D33" s="4"/>
      <c r="E33" s="3" t="str" cm="1">
        <f t="array" ref="E33">IFERROR(ROUND(D33*(_xlfn.SWITCH(B33,'Anagrafica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Ammistratore'!F$11)/_xlfn.SWITCH(B33,'Anagrafica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3" s="10" t="str" cm="1">
        <f t="array" ref="F33">IFERROR(ROUND(_xlfn.SWITCH(B33,'Anagrafica Ammistratore'!A$4,('Dati Bolletta'!K$4*AC33)/100,'Anagrafica Ammistratore'!A$5,('Dati Bolletta'!Q$4*AD33)/100,'Anagrafica Ammistratore'!A$6,'Dati Bolletta'!E$13*(E33/'Anagrafica Ammistratore'!H$6),'Anagrafica Ammistratore'!A$7,'Dati Bolletta'!K$13*(E33/'Anagrafica Ammistratore'!H$7),'Anagrafica Ammistratore'!A$8,'Dati Bolletta'!Q$13*(E33/'Anagrafica Ammistratore'!H$8),'Anagrafica Ammistratore'!A$9,('Dati Bolletta'!E$22*AE33)/100,'Anagrafica Ammistratore'!A$10,'Dati Bolletta'!K$22*(E33/'Anagrafica Ammistratore'!H$10),'Anagrafica Ammistratore'!A$11,('Dati Bolletta'!Q$22)*AF33/100),3),"")</f>
        <v/>
      </c>
      <c r="G33" s="10" t="str" cm="1">
        <f t="array" ref="G33">IFERROR(ROUND(_xlfn.SWITCH(B33,'Anagrafica Ammistratore'!A$4,'Dati Bolletta'!K$5*(E33/'Anagrafica Ammistratore'!F$4),'Anagrafica Ammistratore'!A$5,'Dati Bolletta'!Q$5*(E33/'Anagrafica Ammistratore'!F$5),'Anagrafica Ammistratore'!A$6,'Dati Bolletta'!E$14*(E33/'Anagrafica Ammistratore'!F$6),'Anagrafica Ammistratore'!A$7,'Dati Bolletta'!K$14*(E33/'Anagrafica Ammistratore'!F$7),'Anagrafica Ammistratore'!A$8,'Dati Bolletta'!Q43*(E33/'Anagrafica Ammistratore'!F$8),'Anagrafica Ammistratore'!A$9,'Dati Bolletta'!E$23*(E33/'Anagrafica Ammistratore'!F$9),'Anagrafica Ammistratore'!A$10,'Dati Bolletta'!K$23*(E33/'Anagrafica Ammistratore'!F$10),'Anagrafica Ammistratore'!A$11,'Dati Bolletta'!Q$23*(E33/'Anagrafica Ammistratore'!F$11)),3),"")</f>
        <v/>
      </c>
      <c r="H33" s="10" t="str" cm="1">
        <f t="array" ref="H33">IFERROR(ROUND(_xlfn.SWITCH(B33,'Anagrafica Ammistratore'!A$4,'Dati Bolletta'!K$6*(E33/'Anagrafica Ammistratore'!F$4),'Anagrafica Ammistratore'!A$5,'Dati Bolletta'!Q$6*(E33/'Anagrafica Ammistratore'!F$5),'Anagrafica Ammistratore'!A$6,'Dati Bolletta'!E$15*(E33/'Anagrafica Ammistratore'!F$6),'Anagrafica Ammistratore'!A$7,'Dati Bolletta'!K$15*(E33/'Anagrafica Ammistratore'!F$7),'Anagrafica Ammistratore'!A$8,'Dati Bolletta'!Q44*(E33/'Anagrafica Ammistratore'!F$8),'Anagrafica Ammistratore'!A$9,'Dati Bolletta'!E$24*(E33/'Anagrafica Ammistratore'!F$9),'Anagrafica Ammistratore'!A$10,'Dati Bolletta'!K$24*(E33/'Anagrafica Ammistratore'!F$10),'Anagrafica Ammistratore'!A$11,'Dati Bolletta'!Q$24*(E33/'Anagrafica Ammistratore'!F$11)),3),"")</f>
        <v/>
      </c>
      <c r="I33" s="10" t="str" cm="1">
        <f t="array" ref="I33">IFERROR(ROUND(_xlfn.SWITCH(B33,'Anagrafica Ammistratore'!A$4,'Dati Bolletta'!K$8*(E33/'Anagrafica Ammistratore'!F$4),'Anagrafica Ammistratore'!A$5,'Dati Bolletta'!Q$8*(E33/'Anagrafica Ammistratore'!F$5),'Anagrafica Ammistratore'!A$6,'Dati Bolletta'!E$17*(E33/'Anagrafica Ammistratore'!F$6),'Anagrafica Ammistratore'!A$7,'Dati Bolletta'!K$17*(E33/'Anagrafica Ammistratore'!F$7),'Anagrafica Ammistratore'!A$8,'Dati Bolletta'!Q47*(E33/'Anagrafica Ammistratore'!F$8),'Anagrafica Ammistratore'!A$9,'Dati Bolletta'!E$26*(E33/'Anagrafica Ammistratore'!F$9),'Anagrafica Ammistratore'!A$10,'Dati Bolletta'!K$26*(E33/'Anagrafica Ammistratore'!F$10),'Anagrafica Ammistratore'!A$11,'Dati Bolletta'!Q$26*(E33/'Anagrafica Ammistratore'!F$11)),6),"")</f>
        <v/>
      </c>
      <c r="J33" s="10" t="str" cm="1">
        <f t="array" ref="J33">IFERROR(ROUND(_xlfn.SWITCH(B33,'Anagrafica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Ammistratore'!B42,0)),3),"")</f>
        <v/>
      </c>
      <c r="K33" s="10">
        <f>IFERROR(IF(D33,('Anagrafica Ammistratore'!B$15/'Anagrafica Ammistratore'!B$13),0),"")</f>
        <v>0</v>
      </c>
      <c r="L33" s="11" t="str">
        <f t="shared" si="0"/>
        <v/>
      </c>
      <c r="M33" s="3" cm="1">
        <f t="array" ref="M33">_xlfn.SWITCH(B33,'Anagrafica Ammistratore'!A$4,IF(E33-'Fasce D.NON Resid'!A$2&gt;0,'Fasce D.NON Resid'!A$2,E33),0)</f>
        <v>0</v>
      </c>
      <c r="N33" s="3" cm="1">
        <f t="array" ref="N33">_xlfn.SWITCH(B33,'Anagrafica Ammistratore'!A$4,IF(E33-'Fasce D.NON Resid'!A$3&gt;0,'Fasce D.NON Resid'!A$3-M33,E33-M33),0)</f>
        <v>0</v>
      </c>
      <c r="O33" s="3" cm="1">
        <f t="array" ref="O33">_xlfn.SWITCH(B33,'Anagrafica Ammistratore'!A$4,IF(E33-'Fasce D.NON Resid'!A$4&gt;0,'Fasce D.NON Resid'!A$4-(M33+N33),E33-(M33+N33)),0)</f>
        <v>0</v>
      </c>
      <c r="P33" s="3" cm="1">
        <f t="array" ref="P33">_xlfn.SWITCH(B33,'Anagrafica Ammistratore'!A$4,IF(E33-(M33+N33+O33)&gt;0,E33-(N33+M33+O33),0),0)</f>
        <v>0</v>
      </c>
      <c r="Q33" s="3" cm="1">
        <f t="array" ref="Q33">_xlfn.SWITCH(B33,'Anagrafica Ammistratore'!A$5,IF(E33-'Fasce Art. piccoli'!A$2&gt;0,'Fasce Art. piccoli'!A$2,E33),0)</f>
        <v>0</v>
      </c>
      <c r="R33" s="3" cm="1">
        <f t="array" ref="R33">_xlfn.SWITCH(B33,'Anagrafica Ammistratore'!A$5,IF(E33-'Fasce Art. piccoli'!A$3&gt;0,'Fasce Art. piccoli'!A$3,E33-Q33),0)</f>
        <v>0</v>
      </c>
      <c r="S33" s="3" cm="1">
        <f t="array" ref="S33">_xlfn.SWITCH(B33,'Anagrafica Ammistratore'!A$5,IF(E33-(Q33+R33)&gt;0,E33-(Q33+R33),0),0)</f>
        <v>0</v>
      </c>
      <c r="T33" s="3" cm="1">
        <f t="array" ref="T33">_xlfn.SWITCH(B33,'Anagrafica Ammistratore'!A$9,IF(E33-'Fasce Industr piccoli'!A$2&gt;0,'Fasce Industr piccoli'!A$2,E33),0)</f>
        <v>0</v>
      </c>
      <c r="U33" s="3" cm="1">
        <f t="array" ref="U33">_xlfn.SWITCH(B33,'Anagrafica Ammistratore'!A$9,IF(E33-'Fasce Industr piccoli'!A$2&gt;0,'Fasce Industr piccoli'!A$2,E33-T33),0)</f>
        <v>0</v>
      </c>
      <c r="V33" s="3" cm="1">
        <f t="array" ref="V33">_xlfn.SWITCH(B33,'Anagrafica Ammistratore'!A$9,IF(E33-(T33+U33)&gt;0,E33-(T33+U33),0),0)</f>
        <v>0</v>
      </c>
      <c r="W33" s="3" cm="1">
        <f t="array" ref="W33">_xlfn.SWITCH(B33,'Anagrafica Ammistratore'!A$11,IF(E33-'Fasce Agricolo Zootec'!A$2&gt;0,'Fasce Agricolo Zootec'!A$2,E33),0)</f>
        <v>0</v>
      </c>
      <c r="X33" s="3" cm="1">
        <f t="array" ref="X33">_xlfn.SWITCH(B33,'Anagrafica Ammistratore'!A$11,IF(E33-(W33)&gt;0,E33-(W33),0),0)</f>
        <v>0</v>
      </c>
      <c r="Y33" s="3">
        <f>(M33*'Fasce D.NON Resid'!C$2)+(N33*'Fasce D.NON Resid'!C$3)+(O33*'Fasce D.NON Resid'!C$4)+(P33*'Fasce D.NON Resid'!C$5)</f>
        <v>0</v>
      </c>
      <c r="Z33" s="3">
        <f>+(Q33*'Fasce Art. piccoli'!C$2)+(R33*'Fasce Art. piccoli'!C$3)+(S33*'Fasce Art. piccoli'!C$4)</f>
        <v>0</v>
      </c>
      <c r="AA33" s="3">
        <f>+(T33*'Fasce Industr piccoli'!C$2)+(U33*'Fasce Industr piccoli'!C$3)+(V33*'Fasce Industr piccoli'!C$4)</f>
        <v>0</v>
      </c>
      <c r="AB33" s="3">
        <f>(W33*'Fasce Agricolo Zootec'!C$2)+(X33*'Fasce Agricolo Zootec'!C$3)</f>
        <v>0</v>
      </c>
      <c r="AC33" s="3">
        <f>IF('Fasce D.NON Resid'!B$9,(Y33/'Fasce D.NON Resid'!B$9)*100,0)</f>
        <v>0</v>
      </c>
      <c r="AD33" s="3">
        <f>IF('Fasce Art. piccoli'!B$9,(Z33/'Fasce Art. piccoli'!B$9)*100,0)</f>
        <v>0</v>
      </c>
      <c r="AE33" s="3">
        <f>IF('Fasce Industr piccoli'!B$9,(AA33/'Fasce Industr piccoli'!B$9)*100,0)</f>
        <v>0</v>
      </c>
      <c r="AF33" s="3">
        <f>IF('Fasce Agricolo Zootec'!B$9,(AB33/'Fasce Agricolo Zootec'!B$9)*100,0)</f>
        <v>0</v>
      </c>
    </row>
    <row r="34" spans="1:32" x14ac:dyDescent="0.2">
      <c r="A34" s="3">
        <v>33</v>
      </c>
      <c r="B34" s="4"/>
      <c r="C34" s="4"/>
      <c r="D34" s="4"/>
      <c r="E34" s="3" t="str" cm="1">
        <f t="array" ref="E34">IFERROR(ROUND(D34*(_xlfn.SWITCH(B34,'Anagrafica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Ammistratore'!F$11)/_xlfn.SWITCH(B34,'Anagrafica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4" s="10" t="str" cm="1">
        <f t="array" ref="F34">IFERROR(ROUND(_xlfn.SWITCH(B34,'Anagrafica Ammistratore'!A$4,('Dati Bolletta'!K$4*AC34)/100,'Anagrafica Ammistratore'!A$5,('Dati Bolletta'!Q$4*AD34)/100,'Anagrafica Ammistratore'!A$6,'Dati Bolletta'!E$13*(E34/'Anagrafica Ammistratore'!H$6),'Anagrafica Ammistratore'!A$7,'Dati Bolletta'!K$13*(E34/'Anagrafica Ammistratore'!H$7),'Anagrafica Ammistratore'!A$8,'Dati Bolletta'!Q$13*(E34/'Anagrafica Ammistratore'!H$8),'Anagrafica Ammistratore'!A$9,('Dati Bolletta'!E$22*AE34)/100,'Anagrafica Ammistratore'!A$10,'Dati Bolletta'!K$22*(E34/'Anagrafica Ammistratore'!H$10),'Anagrafica Ammistratore'!A$11,('Dati Bolletta'!Q$22)*AF34/100),3),"")</f>
        <v/>
      </c>
      <c r="G34" s="10" t="str" cm="1">
        <f t="array" ref="G34">IFERROR(ROUND(_xlfn.SWITCH(B34,'Anagrafica Ammistratore'!A$4,'Dati Bolletta'!K$5*(E34/'Anagrafica Ammistratore'!F$4),'Anagrafica Ammistratore'!A$5,'Dati Bolletta'!Q$5*(E34/'Anagrafica Ammistratore'!F$5),'Anagrafica Ammistratore'!A$6,'Dati Bolletta'!E$14*(E34/'Anagrafica Ammistratore'!F$6),'Anagrafica Ammistratore'!A$7,'Dati Bolletta'!K$14*(E34/'Anagrafica Ammistratore'!F$7),'Anagrafica Ammistratore'!A$8,'Dati Bolletta'!Q44*(E34/'Anagrafica Ammistratore'!F$8),'Anagrafica Ammistratore'!A$9,'Dati Bolletta'!E$23*(E34/'Anagrafica Ammistratore'!F$9),'Anagrafica Ammistratore'!A$10,'Dati Bolletta'!K$23*(E34/'Anagrafica Ammistratore'!F$10),'Anagrafica Ammistratore'!A$11,'Dati Bolletta'!Q$23*(E34/'Anagrafica Ammistratore'!F$11)),3),"")</f>
        <v/>
      </c>
      <c r="H34" s="10" t="str" cm="1">
        <f t="array" ref="H34">IFERROR(ROUND(_xlfn.SWITCH(B34,'Anagrafica Ammistratore'!A$4,'Dati Bolletta'!K$6*(E34/'Anagrafica Ammistratore'!F$4),'Anagrafica Ammistratore'!A$5,'Dati Bolletta'!Q$6*(E34/'Anagrafica Ammistratore'!F$5),'Anagrafica Ammistratore'!A$6,'Dati Bolletta'!E$15*(E34/'Anagrafica Ammistratore'!F$6),'Anagrafica Ammistratore'!A$7,'Dati Bolletta'!K$15*(E34/'Anagrafica Ammistratore'!F$7),'Anagrafica Ammistratore'!A$8,'Dati Bolletta'!Q45*(E34/'Anagrafica Ammistratore'!F$8),'Anagrafica Ammistratore'!A$9,'Dati Bolletta'!E$24*(E34/'Anagrafica Ammistratore'!F$9),'Anagrafica Ammistratore'!A$10,'Dati Bolletta'!K$24*(E34/'Anagrafica Ammistratore'!F$10),'Anagrafica Ammistratore'!A$11,'Dati Bolletta'!Q$24*(E34/'Anagrafica Ammistratore'!F$11)),3),"")</f>
        <v/>
      </c>
      <c r="I34" s="10" t="str" cm="1">
        <f t="array" ref="I34">IFERROR(ROUND(_xlfn.SWITCH(B34,'Anagrafica Ammistratore'!A$4,'Dati Bolletta'!K$8*(E34/'Anagrafica Ammistratore'!F$4),'Anagrafica Ammistratore'!A$5,'Dati Bolletta'!Q$8*(E34/'Anagrafica Ammistratore'!F$5),'Anagrafica Ammistratore'!A$6,'Dati Bolletta'!E$17*(E34/'Anagrafica Ammistratore'!F$6),'Anagrafica Ammistratore'!A$7,'Dati Bolletta'!K$17*(E34/'Anagrafica Ammistratore'!F$7),'Anagrafica Ammistratore'!A$8,'Dati Bolletta'!Q48*(E34/'Anagrafica Ammistratore'!F$8),'Anagrafica Ammistratore'!A$9,'Dati Bolletta'!E$26*(E34/'Anagrafica Ammistratore'!F$9),'Anagrafica Ammistratore'!A$10,'Dati Bolletta'!K$26*(E34/'Anagrafica Ammistratore'!F$10),'Anagrafica Ammistratore'!A$11,'Dati Bolletta'!Q$26*(E34/'Anagrafica Ammistratore'!F$11)),6),"")</f>
        <v/>
      </c>
      <c r="J34" s="10" t="str" cm="1">
        <f t="array" ref="J34">IFERROR(ROUND(_xlfn.SWITCH(B34,'Anagrafica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Ammistratore'!B43,0)),3),"")</f>
        <v/>
      </c>
      <c r="K34" s="10">
        <f>IFERROR(IF(D34,('Anagrafica Ammistratore'!B$15/'Anagrafica Ammistratore'!B$13),0),"")</f>
        <v>0</v>
      </c>
      <c r="L34" s="11" t="str">
        <f t="shared" si="0"/>
        <v/>
      </c>
      <c r="M34" s="3" cm="1">
        <f t="array" ref="M34">_xlfn.SWITCH(B34,'Anagrafica Ammistratore'!A$4,IF(E34-'Fasce D.NON Resid'!A$2&gt;0,'Fasce D.NON Resid'!A$2,E34),0)</f>
        <v>0</v>
      </c>
      <c r="N34" s="3" cm="1">
        <f t="array" ref="N34">_xlfn.SWITCH(B34,'Anagrafica Ammistratore'!A$4,IF(E34-'Fasce D.NON Resid'!A$3&gt;0,'Fasce D.NON Resid'!A$3-M34,E34-M34),0)</f>
        <v>0</v>
      </c>
      <c r="O34" s="3" cm="1">
        <f t="array" ref="O34">_xlfn.SWITCH(B34,'Anagrafica Ammistratore'!A$4,IF(E34-'Fasce D.NON Resid'!A$4&gt;0,'Fasce D.NON Resid'!A$4-(M34+N34),E34-(M34+N34)),0)</f>
        <v>0</v>
      </c>
      <c r="P34" s="3" cm="1">
        <f t="array" ref="P34">_xlfn.SWITCH(B34,'Anagrafica Ammistratore'!A$4,IF(E34-(M34+N34+O34)&gt;0,E34-(N34+M34+O34),0),0)</f>
        <v>0</v>
      </c>
      <c r="Q34" s="3" cm="1">
        <f t="array" ref="Q34">_xlfn.SWITCH(B34,'Anagrafica Ammistratore'!A$5,IF(E34-'Fasce Art. piccoli'!A$2&gt;0,'Fasce Art. piccoli'!A$2,E34),0)</f>
        <v>0</v>
      </c>
      <c r="R34" s="3" cm="1">
        <f t="array" ref="R34">_xlfn.SWITCH(B34,'Anagrafica Ammistratore'!A$5,IF(E34-'Fasce Art. piccoli'!A$3&gt;0,'Fasce Art. piccoli'!A$3,E34-Q34),0)</f>
        <v>0</v>
      </c>
      <c r="S34" s="3" cm="1">
        <f t="array" ref="S34">_xlfn.SWITCH(B34,'Anagrafica Ammistratore'!A$5,IF(E34-(Q34+R34)&gt;0,E34-(Q34+R34),0),0)</f>
        <v>0</v>
      </c>
      <c r="T34" s="3" cm="1">
        <f t="array" ref="T34">_xlfn.SWITCH(B34,'Anagrafica Ammistratore'!A$9,IF(E34-'Fasce Industr piccoli'!A$2&gt;0,'Fasce Industr piccoli'!A$2,E34),0)</f>
        <v>0</v>
      </c>
      <c r="U34" s="3" cm="1">
        <f t="array" ref="U34">_xlfn.SWITCH(B34,'Anagrafica Ammistratore'!A$9,IF(E34-'Fasce Industr piccoli'!A$2&gt;0,'Fasce Industr piccoli'!A$2,E34-T34),0)</f>
        <v>0</v>
      </c>
      <c r="V34" s="3" cm="1">
        <f t="array" ref="V34">_xlfn.SWITCH(B34,'Anagrafica Ammistratore'!A$9,IF(E34-(T34+U34)&gt;0,E34-(T34+U34),0),0)</f>
        <v>0</v>
      </c>
      <c r="W34" s="3" cm="1">
        <f t="array" ref="W34">_xlfn.SWITCH(B34,'Anagrafica Ammistratore'!A$11,IF(E34-'Fasce Agricolo Zootec'!A$2&gt;0,'Fasce Agricolo Zootec'!A$2,E34),0)</f>
        <v>0</v>
      </c>
      <c r="X34" s="3" cm="1">
        <f t="array" ref="X34">_xlfn.SWITCH(B34,'Anagrafica Ammistratore'!A$11,IF(E34-(W34)&gt;0,E34-(W34),0),0)</f>
        <v>0</v>
      </c>
      <c r="Y34" s="3">
        <f>(M34*'Fasce D.NON Resid'!C$2)+(N34*'Fasce D.NON Resid'!C$3)+(O34*'Fasce D.NON Resid'!C$4)+(P34*'Fasce D.NON Resid'!C$5)</f>
        <v>0</v>
      </c>
      <c r="Z34" s="3">
        <f>+(Q34*'Fasce Art. piccoli'!C$2)+(R34*'Fasce Art. piccoli'!C$3)+(S34*'Fasce Art. piccoli'!C$4)</f>
        <v>0</v>
      </c>
      <c r="AA34" s="3">
        <f>+(T34*'Fasce Industr piccoli'!C$2)+(U34*'Fasce Industr piccoli'!C$3)+(V34*'Fasce Industr piccoli'!C$4)</f>
        <v>0</v>
      </c>
      <c r="AB34" s="3">
        <f>(W34*'Fasce Agricolo Zootec'!C$2)+(X34*'Fasce Agricolo Zootec'!C$3)</f>
        <v>0</v>
      </c>
      <c r="AC34" s="3">
        <f>IF('Fasce D.NON Resid'!B$9,(Y34/'Fasce D.NON Resid'!B$9)*100,0)</f>
        <v>0</v>
      </c>
      <c r="AD34" s="3">
        <f>IF('Fasce Art. piccoli'!B$9,(Z34/'Fasce Art. piccoli'!B$9)*100,0)</f>
        <v>0</v>
      </c>
      <c r="AE34" s="3">
        <f>IF('Fasce Industr piccoli'!B$9,(AA34/'Fasce Industr piccoli'!B$9)*100,0)</f>
        <v>0</v>
      </c>
      <c r="AF34" s="3">
        <f>IF('Fasce Agricolo Zootec'!B$9,(AB34/'Fasce Agricolo Zootec'!B$9)*100,0)</f>
        <v>0</v>
      </c>
    </row>
    <row r="35" spans="1:32" x14ac:dyDescent="0.2">
      <c r="A35" s="3">
        <v>34</v>
      </c>
      <c r="B35" s="4"/>
      <c r="C35" s="4"/>
      <c r="D35" s="4"/>
      <c r="E35" s="3" t="str" cm="1">
        <f t="array" ref="E35">IFERROR(ROUND(D35*(_xlfn.SWITCH(B35,'Anagrafica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Ammistratore'!F$11)/_xlfn.SWITCH(B35,'Anagrafica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5" s="10" t="str" cm="1">
        <f t="array" ref="F35">IFERROR(ROUND(_xlfn.SWITCH(B35,'Anagrafica Ammistratore'!A$4,('Dati Bolletta'!K$4*AC35)/100,'Anagrafica Ammistratore'!A$5,('Dati Bolletta'!Q$4*AD35)/100,'Anagrafica Ammistratore'!A$6,'Dati Bolletta'!E$13*(E35/'Anagrafica Ammistratore'!H$6),'Anagrafica Ammistratore'!A$7,'Dati Bolletta'!K$13*(E35/'Anagrafica Ammistratore'!H$7),'Anagrafica Ammistratore'!A$8,'Dati Bolletta'!Q$13*(E35/'Anagrafica Ammistratore'!H$8),'Anagrafica Ammistratore'!A$9,('Dati Bolletta'!E$22*AE35)/100,'Anagrafica Ammistratore'!A$10,'Dati Bolletta'!K$22*(E35/'Anagrafica Ammistratore'!H$10),'Anagrafica Ammistratore'!A$11,('Dati Bolletta'!Q$22)*AF35/100),3),"")</f>
        <v/>
      </c>
      <c r="G35" s="10" t="str" cm="1">
        <f t="array" ref="G35">IFERROR(ROUND(_xlfn.SWITCH(B35,'Anagrafica Ammistratore'!A$4,'Dati Bolletta'!K$5*(E35/'Anagrafica Ammistratore'!F$4),'Anagrafica Ammistratore'!A$5,'Dati Bolletta'!Q$5*(E35/'Anagrafica Ammistratore'!F$5),'Anagrafica Ammistratore'!A$6,'Dati Bolletta'!E$14*(E35/'Anagrafica Ammistratore'!F$6),'Anagrafica Ammistratore'!A$7,'Dati Bolletta'!K$14*(E35/'Anagrafica Ammistratore'!F$7),'Anagrafica Ammistratore'!A$8,'Dati Bolletta'!Q45*(E35/'Anagrafica Ammistratore'!F$8),'Anagrafica Ammistratore'!A$9,'Dati Bolletta'!E$23*(E35/'Anagrafica Ammistratore'!F$9),'Anagrafica Ammistratore'!A$10,'Dati Bolletta'!K$23*(E35/'Anagrafica Ammistratore'!F$10),'Anagrafica Ammistratore'!A$11,'Dati Bolletta'!Q$23*(E35/'Anagrafica Ammistratore'!F$11)),3),"")</f>
        <v/>
      </c>
      <c r="H35" s="10" t="str" cm="1">
        <f t="array" ref="H35">IFERROR(ROUND(_xlfn.SWITCH(B35,'Anagrafica Ammistratore'!A$4,'Dati Bolletta'!K$6*(E35/'Anagrafica Ammistratore'!F$4),'Anagrafica Ammistratore'!A$5,'Dati Bolletta'!Q$6*(E35/'Anagrafica Ammistratore'!F$5),'Anagrafica Ammistratore'!A$6,'Dati Bolletta'!E$15*(E35/'Anagrafica Ammistratore'!F$6),'Anagrafica Ammistratore'!A$7,'Dati Bolletta'!K$15*(E35/'Anagrafica Ammistratore'!F$7),'Anagrafica Ammistratore'!A$8,'Dati Bolletta'!Q46*(E35/'Anagrafica Ammistratore'!F$8),'Anagrafica Ammistratore'!A$9,'Dati Bolletta'!E$24*(E35/'Anagrafica Ammistratore'!F$9),'Anagrafica Ammistratore'!A$10,'Dati Bolletta'!K$24*(E35/'Anagrafica Ammistratore'!F$10),'Anagrafica Ammistratore'!A$11,'Dati Bolletta'!Q$24*(E35/'Anagrafica Ammistratore'!F$11)),3),"")</f>
        <v/>
      </c>
      <c r="I35" s="10" t="str" cm="1">
        <f t="array" ref="I35">IFERROR(ROUND(_xlfn.SWITCH(B35,'Anagrafica Ammistratore'!A$4,'Dati Bolletta'!K$8*(E35/'Anagrafica Ammistratore'!F$4),'Anagrafica Ammistratore'!A$5,'Dati Bolletta'!Q$8*(E35/'Anagrafica Ammistratore'!F$5),'Anagrafica Ammistratore'!A$6,'Dati Bolletta'!E$17*(E35/'Anagrafica Ammistratore'!F$6),'Anagrafica Ammistratore'!A$7,'Dati Bolletta'!K$17*(E35/'Anagrafica Ammistratore'!F$7),'Anagrafica Ammistratore'!A$8,'Dati Bolletta'!Q49*(E35/'Anagrafica Ammistratore'!F$8),'Anagrafica Ammistratore'!A$9,'Dati Bolletta'!E$26*(E35/'Anagrafica Ammistratore'!F$9),'Anagrafica Ammistratore'!A$10,'Dati Bolletta'!K$26*(E35/'Anagrafica Ammistratore'!F$10),'Anagrafica Ammistratore'!A$11,'Dati Bolletta'!Q$26*(E35/'Anagrafica Ammistratore'!F$11)),6),"")</f>
        <v/>
      </c>
      <c r="J35" s="10" t="str" cm="1">
        <f t="array" ref="J35">IFERROR(ROUND(_xlfn.SWITCH(B35,'Anagrafica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Ammistratore'!B44,0)),3),"")</f>
        <v/>
      </c>
      <c r="K35" s="10">
        <f>IFERROR(IF(D35,('Anagrafica Ammistratore'!B$15/'Anagrafica Ammistratore'!B$13),0),"")</f>
        <v>0</v>
      </c>
      <c r="L35" s="11" t="str">
        <f t="shared" si="0"/>
        <v/>
      </c>
      <c r="M35" s="3" cm="1">
        <f t="array" ref="M35">_xlfn.SWITCH(B35,'Anagrafica Ammistratore'!A$4,IF(E35-'Fasce D.NON Resid'!A$2&gt;0,'Fasce D.NON Resid'!A$2,E35),0)</f>
        <v>0</v>
      </c>
      <c r="N35" s="3" cm="1">
        <f t="array" ref="N35">_xlfn.SWITCH(B35,'Anagrafica Ammistratore'!A$4,IF(E35-'Fasce D.NON Resid'!A$3&gt;0,'Fasce D.NON Resid'!A$3-M35,E35-M35),0)</f>
        <v>0</v>
      </c>
      <c r="O35" s="3" cm="1">
        <f t="array" ref="O35">_xlfn.SWITCH(B35,'Anagrafica Ammistratore'!A$4,IF(E35-'Fasce D.NON Resid'!A$4&gt;0,'Fasce D.NON Resid'!A$4-(M35+N35),E35-(M35+N35)),0)</f>
        <v>0</v>
      </c>
      <c r="P35" s="3" cm="1">
        <f t="array" ref="P35">_xlfn.SWITCH(B35,'Anagrafica Ammistratore'!A$4,IF(E35-(M35+N35+O35)&gt;0,E35-(N35+M35+O35),0),0)</f>
        <v>0</v>
      </c>
      <c r="Q35" s="3" cm="1">
        <f t="array" ref="Q35">_xlfn.SWITCH(B35,'Anagrafica Ammistratore'!A$5,IF(E35-'Fasce Art. piccoli'!A$2&gt;0,'Fasce Art. piccoli'!A$2,E35),0)</f>
        <v>0</v>
      </c>
      <c r="R35" s="3" cm="1">
        <f t="array" ref="R35">_xlfn.SWITCH(B35,'Anagrafica Ammistratore'!A$5,IF(E35-'Fasce Art. piccoli'!A$3&gt;0,'Fasce Art. piccoli'!A$3,E35-Q35),0)</f>
        <v>0</v>
      </c>
      <c r="S35" s="3" cm="1">
        <f t="array" ref="S35">_xlfn.SWITCH(B35,'Anagrafica Ammistratore'!A$5,IF(E35-(Q35+R35)&gt;0,E35-(Q35+R35),0),0)</f>
        <v>0</v>
      </c>
      <c r="T35" s="3" cm="1">
        <f t="array" ref="T35">_xlfn.SWITCH(B35,'Anagrafica Ammistratore'!A$9,IF(E35-'Fasce Industr piccoli'!A$2&gt;0,'Fasce Industr piccoli'!A$2,E35),0)</f>
        <v>0</v>
      </c>
      <c r="U35" s="3" cm="1">
        <f t="array" ref="U35">_xlfn.SWITCH(B35,'Anagrafica Ammistratore'!A$9,IF(E35-'Fasce Industr piccoli'!A$2&gt;0,'Fasce Industr piccoli'!A$2,E35-T35),0)</f>
        <v>0</v>
      </c>
      <c r="V35" s="3" cm="1">
        <f t="array" ref="V35">_xlfn.SWITCH(B35,'Anagrafica Ammistratore'!A$9,IF(E35-(T35+U35)&gt;0,E35-(T35+U35),0),0)</f>
        <v>0</v>
      </c>
      <c r="W35" s="3" cm="1">
        <f t="array" ref="W35">_xlfn.SWITCH(B35,'Anagrafica Ammistratore'!A$11,IF(E35-'Fasce Agricolo Zootec'!A$2&gt;0,'Fasce Agricolo Zootec'!A$2,E35),0)</f>
        <v>0</v>
      </c>
      <c r="X35" s="3" cm="1">
        <f t="array" ref="X35">_xlfn.SWITCH(B35,'Anagrafica Ammistratore'!A$11,IF(E35-(W35)&gt;0,E35-(W35),0),0)</f>
        <v>0</v>
      </c>
      <c r="Y35" s="3">
        <f>(M35*'Fasce D.NON Resid'!C$2)+(N35*'Fasce D.NON Resid'!C$3)+(O35*'Fasce D.NON Resid'!C$4)+(P35*'Fasce D.NON Resid'!C$5)</f>
        <v>0</v>
      </c>
      <c r="Z35" s="3">
        <f>+(Q35*'Fasce Art. piccoli'!C$2)+(R35*'Fasce Art. piccoli'!C$3)+(S35*'Fasce Art. piccoli'!C$4)</f>
        <v>0</v>
      </c>
      <c r="AA35" s="3">
        <f>+(T35*'Fasce Industr piccoli'!C$2)+(U35*'Fasce Industr piccoli'!C$3)+(V35*'Fasce Industr piccoli'!C$4)</f>
        <v>0</v>
      </c>
      <c r="AB35" s="3">
        <f>(W35*'Fasce Agricolo Zootec'!C$2)+(X35*'Fasce Agricolo Zootec'!C$3)</f>
        <v>0</v>
      </c>
      <c r="AC35" s="3">
        <f>IF('Fasce D.NON Resid'!B$9,(Y35/'Fasce D.NON Resid'!B$9)*100,0)</f>
        <v>0</v>
      </c>
      <c r="AD35" s="3">
        <f>IF('Fasce Art. piccoli'!B$9,(Z35/'Fasce Art. piccoli'!B$9)*100,0)</f>
        <v>0</v>
      </c>
      <c r="AE35" s="3">
        <f>IF('Fasce Industr piccoli'!B$9,(AA35/'Fasce Industr piccoli'!B$9)*100,0)</f>
        <v>0</v>
      </c>
      <c r="AF35" s="3">
        <f>IF('Fasce Agricolo Zootec'!B$9,(AB35/'Fasce Agricolo Zootec'!B$9)*100,0)</f>
        <v>0</v>
      </c>
    </row>
    <row r="36" spans="1:32" x14ac:dyDescent="0.2">
      <c r="A36" s="3">
        <v>35</v>
      </c>
      <c r="B36" s="4"/>
      <c r="C36" s="4"/>
      <c r="D36" s="4"/>
      <c r="E36" s="3" t="str" cm="1">
        <f t="array" ref="E36">IFERROR(ROUND(D36*(_xlfn.SWITCH(B36,'Anagrafica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Ammistratore'!F$11)/_xlfn.SWITCH(B36,'Anagrafica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6" s="10" t="str" cm="1">
        <f t="array" ref="F36">IFERROR(ROUND(_xlfn.SWITCH(B36,'Anagrafica Ammistratore'!A$4,('Dati Bolletta'!K$4*AC36)/100,'Anagrafica Ammistratore'!A$5,('Dati Bolletta'!Q$4*AD36)/100,'Anagrafica Ammistratore'!A$6,'Dati Bolletta'!E$13*(E36/'Anagrafica Ammistratore'!H$6),'Anagrafica Ammistratore'!A$7,'Dati Bolletta'!K$13*(E36/'Anagrafica Ammistratore'!H$7),'Anagrafica Ammistratore'!A$8,'Dati Bolletta'!Q$13*(E36/'Anagrafica Ammistratore'!H$8),'Anagrafica Ammistratore'!A$9,('Dati Bolletta'!E$22*AE36)/100,'Anagrafica Ammistratore'!A$10,'Dati Bolletta'!K$22*(E36/'Anagrafica Ammistratore'!H$10),'Anagrafica Ammistratore'!A$11,('Dati Bolletta'!Q$22)*AF36/100),3),"")</f>
        <v/>
      </c>
      <c r="G36" s="10" t="str" cm="1">
        <f t="array" ref="G36">IFERROR(ROUND(_xlfn.SWITCH(B36,'Anagrafica Ammistratore'!A$4,'Dati Bolletta'!K$5*(E36/'Anagrafica Ammistratore'!F$4),'Anagrafica Ammistratore'!A$5,'Dati Bolletta'!Q$5*(E36/'Anagrafica Ammistratore'!F$5),'Anagrafica Ammistratore'!A$6,'Dati Bolletta'!E$14*(E36/'Anagrafica Ammistratore'!F$6),'Anagrafica Ammistratore'!A$7,'Dati Bolletta'!K$14*(E36/'Anagrafica Ammistratore'!F$7),'Anagrafica Ammistratore'!A$8,'Dati Bolletta'!Q46*(E36/'Anagrafica Ammistratore'!F$8),'Anagrafica Ammistratore'!A$9,'Dati Bolletta'!E$23*(E36/'Anagrafica Ammistratore'!F$9),'Anagrafica Ammistratore'!A$10,'Dati Bolletta'!K$23*(E36/'Anagrafica Ammistratore'!F$10),'Anagrafica Ammistratore'!A$11,'Dati Bolletta'!Q$23*(E36/'Anagrafica Ammistratore'!F$11)),3),"")</f>
        <v/>
      </c>
      <c r="H36" s="10" t="str" cm="1">
        <f t="array" ref="H36">IFERROR(ROUND(_xlfn.SWITCH(B36,'Anagrafica Ammistratore'!A$4,'Dati Bolletta'!K$6*(E36/'Anagrafica Ammistratore'!F$4),'Anagrafica Ammistratore'!A$5,'Dati Bolletta'!Q$6*(E36/'Anagrafica Ammistratore'!F$5),'Anagrafica Ammistratore'!A$6,'Dati Bolletta'!E$15*(E36/'Anagrafica Ammistratore'!F$6),'Anagrafica Ammistratore'!A$7,'Dati Bolletta'!K$15*(E36/'Anagrafica Ammistratore'!F$7),'Anagrafica Ammistratore'!A$8,'Dati Bolletta'!Q47*(E36/'Anagrafica Ammistratore'!F$8),'Anagrafica Ammistratore'!A$9,'Dati Bolletta'!E$24*(E36/'Anagrafica Ammistratore'!F$9),'Anagrafica Ammistratore'!A$10,'Dati Bolletta'!K$24*(E36/'Anagrafica Ammistratore'!F$10),'Anagrafica Ammistratore'!A$11,'Dati Bolletta'!Q$24*(E36/'Anagrafica Ammistratore'!F$11)),3),"")</f>
        <v/>
      </c>
      <c r="I36" s="10" t="str" cm="1">
        <f t="array" ref="I36">IFERROR(ROUND(_xlfn.SWITCH(B36,'Anagrafica Ammistratore'!A$4,'Dati Bolletta'!K$8*(E36/'Anagrafica Ammistratore'!F$4),'Anagrafica Ammistratore'!A$5,'Dati Bolletta'!Q$8*(E36/'Anagrafica Ammistratore'!F$5),'Anagrafica Ammistratore'!A$6,'Dati Bolletta'!E$17*(E36/'Anagrafica Ammistratore'!F$6),'Anagrafica Ammistratore'!A$7,'Dati Bolletta'!K$17*(E36/'Anagrafica Ammistratore'!F$7),'Anagrafica Ammistratore'!A$8,'Dati Bolletta'!Q50*(E36/'Anagrafica Ammistratore'!F$8),'Anagrafica Ammistratore'!A$9,'Dati Bolletta'!E$26*(E36/'Anagrafica Ammistratore'!F$9),'Anagrafica Ammistratore'!A$10,'Dati Bolletta'!K$26*(E36/'Anagrafica Ammistratore'!F$10),'Anagrafica Ammistratore'!A$11,'Dati Bolletta'!Q$26*(E36/'Anagrafica Ammistratore'!F$11)),6),"")</f>
        <v/>
      </c>
      <c r="J36" s="10" t="str" cm="1">
        <f t="array" ref="J36">IFERROR(ROUND(_xlfn.SWITCH(B36,'Anagrafica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Ammistratore'!B45,0)),3),"")</f>
        <v/>
      </c>
      <c r="K36" s="10">
        <f>IFERROR(IF(D36,('Anagrafica Ammistratore'!B$15/'Anagrafica Ammistratore'!B$13),0),"")</f>
        <v>0</v>
      </c>
      <c r="L36" s="11" t="str">
        <f t="shared" si="0"/>
        <v/>
      </c>
      <c r="M36" s="3" cm="1">
        <f t="array" ref="M36">_xlfn.SWITCH(B36,'Anagrafica Ammistratore'!A$4,IF(E36-'Fasce D.NON Resid'!A$2&gt;0,'Fasce D.NON Resid'!A$2,E36),0)</f>
        <v>0</v>
      </c>
      <c r="N36" s="3" cm="1">
        <f t="array" ref="N36">_xlfn.SWITCH(B36,'Anagrafica Ammistratore'!A$4,IF(E36-'Fasce D.NON Resid'!A$3&gt;0,'Fasce D.NON Resid'!A$3-M36,E36-M36),0)</f>
        <v>0</v>
      </c>
      <c r="O36" s="3" cm="1">
        <f t="array" ref="O36">_xlfn.SWITCH(B36,'Anagrafica Ammistratore'!A$4,IF(E36-'Fasce D.NON Resid'!A$4&gt;0,'Fasce D.NON Resid'!A$4-(M36+N36),E36-(M36+N36)),0)</f>
        <v>0</v>
      </c>
      <c r="P36" s="3" cm="1">
        <f t="array" ref="P36">_xlfn.SWITCH(B36,'Anagrafica Ammistratore'!A$4,IF(E36-(M36+N36+O36)&gt;0,E36-(N36+M36+O36),0),0)</f>
        <v>0</v>
      </c>
      <c r="Q36" s="3" cm="1">
        <f t="array" ref="Q36">_xlfn.SWITCH(B36,'Anagrafica Ammistratore'!A$5,IF(E36-'Fasce Art. piccoli'!A$2&gt;0,'Fasce Art. piccoli'!A$2,E36),0)</f>
        <v>0</v>
      </c>
      <c r="R36" s="3" cm="1">
        <f t="array" ref="R36">_xlfn.SWITCH(B36,'Anagrafica Ammistratore'!A$5,IF(E36-'Fasce Art. piccoli'!A$3&gt;0,'Fasce Art. piccoli'!A$3,E36-Q36),0)</f>
        <v>0</v>
      </c>
      <c r="S36" s="3" cm="1">
        <f t="array" ref="S36">_xlfn.SWITCH(B36,'Anagrafica Ammistratore'!A$5,IF(E36-(Q36+R36)&gt;0,E36-(Q36+R36),0),0)</f>
        <v>0</v>
      </c>
      <c r="T36" s="3" cm="1">
        <f t="array" ref="T36">_xlfn.SWITCH(B36,'Anagrafica Ammistratore'!A$9,IF(E36-'Fasce Industr piccoli'!A$2&gt;0,'Fasce Industr piccoli'!A$2,E36),0)</f>
        <v>0</v>
      </c>
      <c r="U36" s="3" cm="1">
        <f t="array" ref="U36">_xlfn.SWITCH(B36,'Anagrafica Ammistratore'!A$9,IF(E36-'Fasce Industr piccoli'!A$2&gt;0,'Fasce Industr piccoli'!A$2,E36-T36),0)</f>
        <v>0</v>
      </c>
      <c r="V36" s="3" cm="1">
        <f t="array" ref="V36">_xlfn.SWITCH(B36,'Anagrafica Ammistratore'!A$9,IF(E36-(T36+U36)&gt;0,E36-(T36+U36),0),0)</f>
        <v>0</v>
      </c>
      <c r="W36" s="3" cm="1">
        <f t="array" ref="W36">_xlfn.SWITCH(B36,'Anagrafica Ammistratore'!A$11,IF(E36-'Fasce Agricolo Zootec'!A$2&gt;0,'Fasce Agricolo Zootec'!A$2,E36),0)</f>
        <v>0</v>
      </c>
      <c r="X36" s="3" cm="1">
        <f t="array" ref="X36">_xlfn.SWITCH(B36,'Anagrafica Ammistratore'!A$11,IF(E36-(W36)&gt;0,E36-(W36),0),0)</f>
        <v>0</v>
      </c>
      <c r="Y36" s="3">
        <f>(M36*'Fasce D.NON Resid'!C$2)+(N36*'Fasce D.NON Resid'!C$3)+(O36*'Fasce D.NON Resid'!C$4)+(P36*'Fasce D.NON Resid'!C$5)</f>
        <v>0</v>
      </c>
      <c r="Z36" s="3">
        <f>+(Q36*'Fasce Art. piccoli'!C$2)+(R36*'Fasce Art. piccoli'!C$3)+(S36*'Fasce Art. piccoli'!C$4)</f>
        <v>0</v>
      </c>
      <c r="AA36" s="3">
        <f>+(T36*'Fasce Industr piccoli'!C$2)+(U36*'Fasce Industr piccoli'!C$3)+(V36*'Fasce Industr piccoli'!C$4)</f>
        <v>0</v>
      </c>
      <c r="AB36" s="3">
        <f>(W36*'Fasce Agricolo Zootec'!C$2)+(X36*'Fasce Agricolo Zootec'!C$3)</f>
        <v>0</v>
      </c>
      <c r="AC36" s="3">
        <f>IF('Fasce D.NON Resid'!B$9,(Y36/'Fasce D.NON Resid'!B$9)*100,0)</f>
        <v>0</v>
      </c>
      <c r="AD36" s="3">
        <f>IF('Fasce Art. piccoli'!B$9,(Z36/'Fasce Art. piccoli'!B$9)*100,0)</f>
        <v>0</v>
      </c>
      <c r="AE36" s="3">
        <f>IF('Fasce Industr piccoli'!B$9,(AA36/'Fasce Industr piccoli'!B$9)*100,0)</f>
        <v>0</v>
      </c>
      <c r="AF36" s="3">
        <f>IF('Fasce Agricolo Zootec'!B$9,(AB36/'Fasce Agricolo Zootec'!B$9)*100,0)</f>
        <v>0</v>
      </c>
    </row>
    <row r="37" spans="1:32" x14ac:dyDescent="0.2">
      <c r="A37" s="3">
        <v>36</v>
      </c>
      <c r="B37" s="4"/>
      <c r="C37" s="4"/>
      <c r="D37" s="4"/>
      <c r="E37" s="3" t="str" cm="1">
        <f t="array" ref="E37">IFERROR(ROUND(D37*(_xlfn.SWITCH(B37,'Anagrafica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Ammistratore'!F$11)/_xlfn.SWITCH(B37,'Anagrafica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7" s="10" t="str" cm="1">
        <f t="array" ref="F37">IFERROR(ROUND(_xlfn.SWITCH(B37,'Anagrafica Ammistratore'!A$4,('Dati Bolletta'!K$4*AC37)/100,'Anagrafica Ammistratore'!A$5,('Dati Bolletta'!Q$4*AD37)/100,'Anagrafica Ammistratore'!A$6,'Dati Bolletta'!E$13*(E37/'Anagrafica Ammistratore'!H$6),'Anagrafica Ammistratore'!A$7,'Dati Bolletta'!K$13*(E37/'Anagrafica Ammistratore'!H$7),'Anagrafica Ammistratore'!A$8,'Dati Bolletta'!Q$13*(E37/'Anagrafica Ammistratore'!H$8),'Anagrafica Ammistratore'!A$9,('Dati Bolletta'!E$22*AE37)/100,'Anagrafica Ammistratore'!A$10,'Dati Bolletta'!K$22*(E37/'Anagrafica Ammistratore'!H$10),'Anagrafica Ammistratore'!A$11,('Dati Bolletta'!Q$22)*AF37/100),3),"")</f>
        <v/>
      </c>
      <c r="G37" s="10" t="str" cm="1">
        <f t="array" ref="G37">IFERROR(ROUND(_xlfn.SWITCH(B37,'Anagrafica Ammistratore'!A$4,'Dati Bolletta'!K$5*(E37/'Anagrafica Ammistratore'!F$4),'Anagrafica Ammistratore'!A$5,'Dati Bolletta'!Q$5*(E37/'Anagrafica Ammistratore'!F$5),'Anagrafica Ammistratore'!A$6,'Dati Bolletta'!E$14*(E37/'Anagrafica Ammistratore'!F$6),'Anagrafica Ammistratore'!A$7,'Dati Bolletta'!K$14*(E37/'Anagrafica Ammistratore'!F$7),'Anagrafica Ammistratore'!A$8,'Dati Bolletta'!Q47*(E37/'Anagrafica Ammistratore'!F$8),'Anagrafica Ammistratore'!A$9,'Dati Bolletta'!E$23*(E37/'Anagrafica Ammistratore'!F$9),'Anagrafica Ammistratore'!A$10,'Dati Bolletta'!K$23*(E37/'Anagrafica Ammistratore'!F$10),'Anagrafica Ammistratore'!A$11,'Dati Bolletta'!Q$23*(E37/'Anagrafica Ammistratore'!F$11)),3),"")</f>
        <v/>
      </c>
      <c r="H37" s="10" t="str" cm="1">
        <f t="array" ref="H37">IFERROR(ROUND(_xlfn.SWITCH(B37,'Anagrafica Ammistratore'!A$4,'Dati Bolletta'!K$6*(E37/'Anagrafica Ammistratore'!F$4),'Anagrafica Ammistratore'!A$5,'Dati Bolletta'!Q$6*(E37/'Anagrafica Ammistratore'!F$5),'Anagrafica Ammistratore'!A$6,'Dati Bolletta'!E$15*(E37/'Anagrafica Ammistratore'!F$6),'Anagrafica Ammistratore'!A$7,'Dati Bolletta'!K$15*(E37/'Anagrafica Ammistratore'!F$7),'Anagrafica Ammistratore'!A$8,'Dati Bolletta'!Q48*(E37/'Anagrafica Ammistratore'!F$8),'Anagrafica Ammistratore'!A$9,'Dati Bolletta'!E$24*(E37/'Anagrafica Ammistratore'!F$9),'Anagrafica Ammistratore'!A$10,'Dati Bolletta'!K$24*(E37/'Anagrafica Ammistratore'!F$10),'Anagrafica Ammistratore'!A$11,'Dati Bolletta'!Q$24*(E37/'Anagrafica Ammistratore'!F$11)),3),"")</f>
        <v/>
      </c>
      <c r="I37" s="10" t="str" cm="1">
        <f t="array" ref="I37">IFERROR(ROUND(_xlfn.SWITCH(B37,'Anagrafica Ammistratore'!A$4,'Dati Bolletta'!K$8*(E37/'Anagrafica Ammistratore'!F$4),'Anagrafica Ammistratore'!A$5,'Dati Bolletta'!Q$8*(E37/'Anagrafica Ammistratore'!F$5),'Anagrafica Ammistratore'!A$6,'Dati Bolletta'!E$17*(E37/'Anagrafica Ammistratore'!F$6),'Anagrafica Ammistratore'!A$7,'Dati Bolletta'!K$17*(E37/'Anagrafica Ammistratore'!F$7),'Anagrafica Ammistratore'!A$8,'Dati Bolletta'!Q51*(E37/'Anagrafica Ammistratore'!F$8),'Anagrafica Ammistratore'!A$9,'Dati Bolletta'!E$26*(E37/'Anagrafica Ammistratore'!F$9),'Anagrafica Ammistratore'!A$10,'Dati Bolletta'!K$26*(E37/'Anagrafica Ammistratore'!F$10),'Anagrafica Ammistratore'!A$11,'Dati Bolletta'!Q$26*(E37/'Anagrafica Ammistratore'!F$11)),6),"")</f>
        <v/>
      </c>
      <c r="J37" s="10" t="str" cm="1">
        <f t="array" ref="J37">IFERROR(ROUND(_xlfn.SWITCH(B37,'Anagrafica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Ammistratore'!B46,0)),3),"")</f>
        <v/>
      </c>
      <c r="K37" s="10">
        <f>IFERROR(IF(D37,('Anagrafica Ammistratore'!B$15/'Anagrafica Ammistratore'!B$13),0),"")</f>
        <v>0</v>
      </c>
      <c r="L37" s="11" t="str">
        <f t="shared" si="0"/>
        <v/>
      </c>
      <c r="M37" s="3" cm="1">
        <f t="array" ref="M37">_xlfn.SWITCH(B37,'Anagrafica Ammistratore'!A$4,IF(E37-'Fasce D.NON Resid'!A$2&gt;0,'Fasce D.NON Resid'!A$2,E37),0)</f>
        <v>0</v>
      </c>
      <c r="N37" s="3" cm="1">
        <f t="array" ref="N37">_xlfn.SWITCH(B37,'Anagrafica Ammistratore'!A$4,IF(E37-'Fasce D.NON Resid'!A$3&gt;0,'Fasce D.NON Resid'!A$3-M37,E37-M37),0)</f>
        <v>0</v>
      </c>
      <c r="O37" s="3" cm="1">
        <f t="array" ref="O37">_xlfn.SWITCH(B37,'Anagrafica Ammistratore'!A$4,IF(E37-'Fasce D.NON Resid'!A$4&gt;0,'Fasce D.NON Resid'!A$4-(M37+N37),E37-(M37+N37)),0)</f>
        <v>0</v>
      </c>
      <c r="P37" s="3" cm="1">
        <f t="array" ref="P37">_xlfn.SWITCH(B37,'Anagrafica Ammistratore'!A$4,IF(E37-(M37+N37+O37)&gt;0,E37-(N37+M37+O37),0),0)</f>
        <v>0</v>
      </c>
      <c r="Q37" s="3" cm="1">
        <f t="array" ref="Q37">_xlfn.SWITCH(B37,'Anagrafica Ammistratore'!A$5,IF(E37-'Fasce Art. piccoli'!A$2&gt;0,'Fasce Art. piccoli'!A$2,E37),0)</f>
        <v>0</v>
      </c>
      <c r="R37" s="3" cm="1">
        <f t="array" ref="R37">_xlfn.SWITCH(B37,'Anagrafica Ammistratore'!A$5,IF(E37-'Fasce Art. piccoli'!A$3&gt;0,'Fasce Art. piccoli'!A$3,E37-Q37),0)</f>
        <v>0</v>
      </c>
      <c r="S37" s="3" cm="1">
        <f t="array" ref="S37">_xlfn.SWITCH(B37,'Anagrafica Ammistratore'!A$5,IF(E37-(Q37+R37)&gt;0,E37-(Q37+R37),0),0)</f>
        <v>0</v>
      </c>
      <c r="T37" s="3" cm="1">
        <f t="array" ref="T37">_xlfn.SWITCH(B37,'Anagrafica Ammistratore'!A$9,IF(E37-'Fasce Industr piccoli'!A$2&gt;0,'Fasce Industr piccoli'!A$2,E37),0)</f>
        <v>0</v>
      </c>
      <c r="U37" s="3" cm="1">
        <f t="array" ref="U37">_xlfn.SWITCH(B37,'Anagrafica Ammistratore'!A$9,IF(E37-'Fasce Industr piccoli'!A$2&gt;0,'Fasce Industr piccoli'!A$2,E37-T37),0)</f>
        <v>0</v>
      </c>
      <c r="V37" s="3" cm="1">
        <f t="array" ref="V37">_xlfn.SWITCH(B37,'Anagrafica Ammistratore'!A$9,IF(E37-(T37+U37)&gt;0,E37-(T37+U37),0),0)</f>
        <v>0</v>
      </c>
      <c r="W37" s="3" cm="1">
        <f t="array" ref="W37">_xlfn.SWITCH(B37,'Anagrafica Ammistratore'!A$11,IF(E37-'Fasce Agricolo Zootec'!A$2&gt;0,'Fasce Agricolo Zootec'!A$2,E37),0)</f>
        <v>0</v>
      </c>
      <c r="X37" s="3" cm="1">
        <f t="array" ref="X37">_xlfn.SWITCH(B37,'Anagrafica Ammistratore'!A$11,IF(E37-(W37)&gt;0,E37-(W37),0),0)</f>
        <v>0</v>
      </c>
      <c r="Y37" s="3">
        <f>(M37*'Fasce D.NON Resid'!C$2)+(N37*'Fasce D.NON Resid'!C$3)+(O37*'Fasce D.NON Resid'!C$4)+(P37*'Fasce D.NON Resid'!C$5)</f>
        <v>0</v>
      </c>
      <c r="Z37" s="3">
        <f>+(Q37*'Fasce Art. piccoli'!C$2)+(R37*'Fasce Art. piccoli'!C$3)+(S37*'Fasce Art. piccoli'!C$4)</f>
        <v>0</v>
      </c>
      <c r="AA37" s="3">
        <f>+(T37*'Fasce Industr piccoli'!C$2)+(U37*'Fasce Industr piccoli'!C$3)+(V37*'Fasce Industr piccoli'!C$4)</f>
        <v>0</v>
      </c>
      <c r="AB37" s="3">
        <f>(W37*'Fasce Agricolo Zootec'!C$2)+(X37*'Fasce Agricolo Zootec'!C$3)</f>
        <v>0</v>
      </c>
      <c r="AC37" s="3">
        <f>IF('Fasce D.NON Resid'!B$9,(Y37/'Fasce D.NON Resid'!B$9)*100,0)</f>
        <v>0</v>
      </c>
      <c r="AD37" s="3">
        <f>IF('Fasce Art. piccoli'!B$9,(Z37/'Fasce Art. piccoli'!B$9)*100,0)</f>
        <v>0</v>
      </c>
      <c r="AE37" s="3">
        <f>IF('Fasce Industr piccoli'!B$9,(AA37/'Fasce Industr piccoli'!B$9)*100,0)</f>
        <v>0</v>
      </c>
      <c r="AF37" s="3">
        <f>IF('Fasce Agricolo Zootec'!B$9,(AB37/'Fasce Agricolo Zootec'!B$9)*100,0)</f>
        <v>0</v>
      </c>
    </row>
    <row r="38" spans="1:32" x14ac:dyDescent="0.2">
      <c r="A38" s="3">
        <v>37</v>
      </c>
      <c r="B38" s="4"/>
      <c r="C38" s="4"/>
      <c r="D38" s="4"/>
      <c r="E38" s="3" t="str" cm="1">
        <f t="array" ref="E38">IFERROR(ROUND(D38*(_xlfn.SWITCH(B38,'Anagrafica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Ammistratore'!F$11)/_xlfn.SWITCH(B38,'Anagrafica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8" s="10" t="str" cm="1">
        <f t="array" ref="F38">IFERROR(ROUND(_xlfn.SWITCH(B38,'Anagrafica Ammistratore'!A$4,('Dati Bolletta'!K$4*AC38)/100,'Anagrafica Ammistratore'!A$5,('Dati Bolletta'!Q$4*AD38)/100,'Anagrafica Ammistratore'!A$6,'Dati Bolletta'!E$13*(E38/'Anagrafica Ammistratore'!H$6),'Anagrafica Ammistratore'!A$7,'Dati Bolletta'!K$13*(E38/'Anagrafica Ammistratore'!H$7),'Anagrafica Ammistratore'!A$8,'Dati Bolletta'!Q$13*(E38/'Anagrafica Ammistratore'!H$8),'Anagrafica Ammistratore'!A$9,('Dati Bolletta'!E$22*AE38)/100,'Anagrafica Ammistratore'!A$10,'Dati Bolletta'!K$22*(E38/'Anagrafica Ammistratore'!H$10),'Anagrafica Ammistratore'!A$11,('Dati Bolletta'!Q$22)*AF38/100),3),"")</f>
        <v/>
      </c>
      <c r="G38" s="10" t="str" cm="1">
        <f t="array" ref="G38">IFERROR(ROUND(_xlfn.SWITCH(B38,'Anagrafica Ammistratore'!A$4,'Dati Bolletta'!K$5*(E38/'Anagrafica Ammistratore'!F$4),'Anagrafica Ammistratore'!A$5,'Dati Bolletta'!Q$5*(E38/'Anagrafica Ammistratore'!F$5),'Anagrafica Ammistratore'!A$6,'Dati Bolletta'!E$14*(E38/'Anagrafica Ammistratore'!F$6),'Anagrafica Ammistratore'!A$7,'Dati Bolletta'!K$14*(E38/'Anagrafica Ammistratore'!F$7),'Anagrafica Ammistratore'!A$8,'Dati Bolletta'!Q48*(E38/'Anagrafica Ammistratore'!F$8),'Anagrafica Ammistratore'!A$9,'Dati Bolletta'!E$23*(E38/'Anagrafica Ammistratore'!F$9),'Anagrafica Ammistratore'!A$10,'Dati Bolletta'!K$23*(E38/'Anagrafica Ammistratore'!F$10),'Anagrafica Ammistratore'!A$11,'Dati Bolletta'!Q$23*(E38/'Anagrafica Ammistratore'!F$11)),3),"")</f>
        <v/>
      </c>
      <c r="H38" s="10" t="str" cm="1">
        <f t="array" ref="H38">IFERROR(ROUND(_xlfn.SWITCH(B38,'Anagrafica Ammistratore'!A$4,'Dati Bolletta'!K$6*(E38/'Anagrafica Ammistratore'!F$4),'Anagrafica Ammistratore'!A$5,'Dati Bolletta'!Q$6*(E38/'Anagrafica Ammistratore'!F$5),'Anagrafica Ammistratore'!A$6,'Dati Bolletta'!E$15*(E38/'Anagrafica Ammistratore'!F$6),'Anagrafica Ammistratore'!A$7,'Dati Bolletta'!K$15*(E38/'Anagrafica Ammistratore'!F$7),'Anagrafica Ammistratore'!A$8,'Dati Bolletta'!Q49*(E38/'Anagrafica Ammistratore'!F$8),'Anagrafica Ammistratore'!A$9,'Dati Bolletta'!E$24*(E38/'Anagrafica Ammistratore'!F$9),'Anagrafica Ammistratore'!A$10,'Dati Bolletta'!K$24*(E38/'Anagrafica Ammistratore'!F$10),'Anagrafica Ammistratore'!A$11,'Dati Bolletta'!Q$24*(E38/'Anagrafica Ammistratore'!F$11)),3),"")</f>
        <v/>
      </c>
      <c r="I38" s="10" t="str" cm="1">
        <f t="array" ref="I38">IFERROR(ROUND(_xlfn.SWITCH(B38,'Anagrafica Ammistratore'!A$4,'Dati Bolletta'!K$8*(E38/'Anagrafica Ammistratore'!F$4),'Anagrafica Ammistratore'!A$5,'Dati Bolletta'!Q$8*(E38/'Anagrafica Ammistratore'!F$5),'Anagrafica Ammistratore'!A$6,'Dati Bolletta'!E$17*(E38/'Anagrafica Ammistratore'!F$6),'Anagrafica Ammistratore'!A$7,'Dati Bolletta'!K$17*(E38/'Anagrafica Ammistratore'!F$7),'Anagrafica Ammistratore'!A$8,'Dati Bolletta'!Q52*(E38/'Anagrafica Ammistratore'!F$8),'Anagrafica Ammistratore'!A$9,'Dati Bolletta'!E$26*(E38/'Anagrafica Ammistratore'!F$9),'Anagrafica Ammistratore'!A$10,'Dati Bolletta'!K$26*(E38/'Anagrafica Ammistratore'!F$10),'Anagrafica Ammistratore'!A$11,'Dati Bolletta'!Q$26*(E38/'Anagrafica Ammistratore'!F$11)),6),"")</f>
        <v/>
      </c>
      <c r="J38" s="10" t="str" cm="1">
        <f t="array" ref="J38">IFERROR(ROUND(_xlfn.SWITCH(B38,'Anagrafica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Ammistratore'!B47,0)),3),"")</f>
        <v/>
      </c>
      <c r="K38" s="10">
        <f>IFERROR(IF(D38,('Anagrafica Ammistratore'!B$15/'Anagrafica Ammistratore'!B$13),0),"")</f>
        <v>0</v>
      </c>
      <c r="L38" s="11" t="str">
        <f t="shared" si="0"/>
        <v/>
      </c>
      <c r="M38" s="3" cm="1">
        <f t="array" ref="M38">_xlfn.SWITCH(B38,'Anagrafica Ammistratore'!A$4,IF(E38-'Fasce D.NON Resid'!A$2&gt;0,'Fasce D.NON Resid'!A$2,E38),0)</f>
        <v>0</v>
      </c>
      <c r="N38" s="3" cm="1">
        <f t="array" ref="N38">_xlfn.SWITCH(B38,'Anagrafica Ammistratore'!A$4,IF(E38-'Fasce D.NON Resid'!A$3&gt;0,'Fasce D.NON Resid'!A$3-M38,E38-M38),0)</f>
        <v>0</v>
      </c>
      <c r="O38" s="3" cm="1">
        <f t="array" ref="O38">_xlfn.SWITCH(B38,'Anagrafica Ammistratore'!A$4,IF(E38-'Fasce D.NON Resid'!A$4&gt;0,'Fasce D.NON Resid'!A$4-(M38+N38),E38-(M38+N38)),0)</f>
        <v>0</v>
      </c>
      <c r="P38" s="3" cm="1">
        <f t="array" ref="P38">_xlfn.SWITCH(B38,'Anagrafica Ammistratore'!A$4,IF(E38-(M38+N38+O38)&gt;0,E38-(N38+M38+O38),0),0)</f>
        <v>0</v>
      </c>
      <c r="Q38" s="3" cm="1">
        <f t="array" ref="Q38">_xlfn.SWITCH(B38,'Anagrafica Ammistratore'!A$5,IF(E38-'Fasce Art. piccoli'!A$2&gt;0,'Fasce Art. piccoli'!A$2,E38),0)</f>
        <v>0</v>
      </c>
      <c r="R38" s="3" cm="1">
        <f t="array" ref="R38">_xlfn.SWITCH(B38,'Anagrafica Ammistratore'!A$5,IF(E38-'Fasce Art. piccoli'!A$3&gt;0,'Fasce Art. piccoli'!A$3,E38-Q38),0)</f>
        <v>0</v>
      </c>
      <c r="S38" s="3" cm="1">
        <f t="array" ref="S38">_xlfn.SWITCH(B38,'Anagrafica Ammistratore'!A$5,IF(E38-(Q38+R38)&gt;0,E38-(Q38+R38),0),0)</f>
        <v>0</v>
      </c>
      <c r="T38" s="3" cm="1">
        <f t="array" ref="T38">_xlfn.SWITCH(B38,'Anagrafica Ammistratore'!A$9,IF(E38-'Fasce Industr piccoli'!A$2&gt;0,'Fasce Industr piccoli'!A$2,E38),0)</f>
        <v>0</v>
      </c>
      <c r="U38" s="3" cm="1">
        <f t="array" ref="U38">_xlfn.SWITCH(B38,'Anagrafica Ammistratore'!A$9,IF(E38-'Fasce Industr piccoli'!A$2&gt;0,'Fasce Industr piccoli'!A$2,E38-T38),0)</f>
        <v>0</v>
      </c>
      <c r="V38" s="3" cm="1">
        <f t="array" ref="V38">_xlfn.SWITCH(B38,'Anagrafica Ammistratore'!A$9,IF(E38-(T38+U38)&gt;0,E38-(T38+U38),0),0)</f>
        <v>0</v>
      </c>
      <c r="W38" s="3" cm="1">
        <f t="array" ref="W38">_xlfn.SWITCH(B38,'Anagrafica Ammistratore'!A$11,IF(E38-'Fasce Agricolo Zootec'!A$2&gt;0,'Fasce Agricolo Zootec'!A$2,E38),0)</f>
        <v>0</v>
      </c>
      <c r="X38" s="3" cm="1">
        <f t="array" ref="X38">_xlfn.SWITCH(B38,'Anagrafica Ammistratore'!A$11,IF(E38-(W38)&gt;0,E38-(W38),0),0)</f>
        <v>0</v>
      </c>
      <c r="Y38" s="3">
        <f>(M38*'Fasce D.NON Resid'!C$2)+(N38*'Fasce D.NON Resid'!C$3)+(O38*'Fasce D.NON Resid'!C$4)+(P38*'Fasce D.NON Resid'!C$5)</f>
        <v>0</v>
      </c>
      <c r="Z38" s="3">
        <f>+(Q38*'Fasce Art. piccoli'!C$2)+(R38*'Fasce Art. piccoli'!C$3)+(S38*'Fasce Art. piccoli'!C$4)</f>
        <v>0</v>
      </c>
      <c r="AA38" s="3">
        <f>+(T38*'Fasce Industr piccoli'!C$2)+(U38*'Fasce Industr piccoli'!C$3)+(V38*'Fasce Industr piccoli'!C$4)</f>
        <v>0</v>
      </c>
      <c r="AB38" s="3">
        <f>(W38*'Fasce Agricolo Zootec'!C$2)+(X38*'Fasce Agricolo Zootec'!C$3)</f>
        <v>0</v>
      </c>
      <c r="AC38" s="3">
        <f>IF('Fasce D.NON Resid'!B$9,(Y38/'Fasce D.NON Resid'!B$9)*100,0)</f>
        <v>0</v>
      </c>
      <c r="AD38" s="3">
        <f>IF('Fasce Art. piccoli'!B$9,(Z38/'Fasce Art. piccoli'!B$9)*100,0)</f>
        <v>0</v>
      </c>
      <c r="AE38" s="3">
        <f>IF('Fasce Industr piccoli'!B$9,(AA38/'Fasce Industr piccoli'!B$9)*100,0)</f>
        <v>0</v>
      </c>
      <c r="AF38" s="3">
        <f>IF('Fasce Agricolo Zootec'!B$9,(AB38/'Fasce Agricolo Zootec'!B$9)*100,0)</f>
        <v>0</v>
      </c>
    </row>
    <row r="39" spans="1:32" x14ac:dyDescent="0.2">
      <c r="A39" s="3">
        <v>38</v>
      </c>
      <c r="B39" s="4"/>
      <c r="C39" s="4"/>
      <c r="D39" s="4"/>
      <c r="E39" s="3" t="str" cm="1">
        <f t="array" ref="E39">IFERROR(ROUND(D39*(_xlfn.SWITCH(B39,'Anagrafica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Ammistratore'!F$11)/_xlfn.SWITCH(B39,'Anagrafica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39" s="10" t="str" cm="1">
        <f t="array" ref="F39">IFERROR(ROUND(_xlfn.SWITCH(B39,'Anagrafica Ammistratore'!A$4,('Dati Bolletta'!K$4*AC39)/100,'Anagrafica Ammistratore'!A$5,('Dati Bolletta'!Q$4*AD39)/100,'Anagrafica Ammistratore'!A$6,'Dati Bolletta'!E$13*(E39/'Anagrafica Ammistratore'!H$6),'Anagrafica Ammistratore'!A$7,'Dati Bolletta'!K$13*(E39/'Anagrafica Ammistratore'!H$7),'Anagrafica Ammistratore'!A$8,'Dati Bolletta'!Q$13*(E39/'Anagrafica Ammistratore'!H$8),'Anagrafica Ammistratore'!A$9,('Dati Bolletta'!E$22*AE39)/100,'Anagrafica Ammistratore'!A$10,'Dati Bolletta'!K$22*(E39/'Anagrafica Ammistratore'!H$10),'Anagrafica Ammistratore'!A$11,('Dati Bolletta'!Q$22)*AF39/100),3),"")</f>
        <v/>
      </c>
      <c r="G39" s="10" t="str" cm="1">
        <f t="array" ref="G39">IFERROR(ROUND(_xlfn.SWITCH(B39,'Anagrafica Ammistratore'!A$4,'Dati Bolletta'!K$5*(E39/'Anagrafica Ammistratore'!F$4),'Anagrafica Ammistratore'!A$5,'Dati Bolletta'!Q$5*(E39/'Anagrafica Ammistratore'!F$5),'Anagrafica Ammistratore'!A$6,'Dati Bolletta'!E$14*(E39/'Anagrafica Ammistratore'!F$6),'Anagrafica Ammistratore'!A$7,'Dati Bolletta'!K$14*(E39/'Anagrafica Ammistratore'!F$7),'Anagrafica Ammistratore'!A$8,'Dati Bolletta'!Q49*(E39/'Anagrafica Ammistratore'!F$8),'Anagrafica Ammistratore'!A$9,'Dati Bolletta'!E$23*(E39/'Anagrafica Ammistratore'!F$9),'Anagrafica Ammistratore'!A$10,'Dati Bolletta'!K$23*(E39/'Anagrafica Ammistratore'!F$10),'Anagrafica Ammistratore'!A$11,'Dati Bolletta'!Q$23*(E39/'Anagrafica Ammistratore'!F$11)),3),"")</f>
        <v/>
      </c>
      <c r="H39" s="10" t="str" cm="1">
        <f t="array" ref="H39">IFERROR(ROUND(_xlfn.SWITCH(B39,'Anagrafica Ammistratore'!A$4,'Dati Bolletta'!K$6*(E39/'Anagrafica Ammistratore'!F$4),'Anagrafica Ammistratore'!A$5,'Dati Bolletta'!Q$6*(E39/'Anagrafica Ammistratore'!F$5),'Anagrafica Ammistratore'!A$6,'Dati Bolletta'!E$15*(E39/'Anagrafica Ammistratore'!F$6),'Anagrafica Ammistratore'!A$7,'Dati Bolletta'!K$15*(E39/'Anagrafica Ammistratore'!F$7),'Anagrafica Ammistratore'!A$8,'Dati Bolletta'!Q50*(E39/'Anagrafica Ammistratore'!F$8),'Anagrafica Ammistratore'!A$9,'Dati Bolletta'!E$24*(E39/'Anagrafica Ammistratore'!F$9),'Anagrafica Ammistratore'!A$10,'Dati Bolletta'!K$24*(E39/'Anagrafica Ammistratore'!F$10),'Anagrafica Ammistratore'!A$11,'Dati Bolletta'!Q$24*(E39/'Anagrafica Ammistratore'!F$11)),3),"")</f>
        <v/>
      </c>
      <c r="I39" s="10" t="str" cm="1">
        <f t="array" ref="I39">IFERROR(ROUND(_xlfn.SWITCH(B39,'Anagrafica Ammistratore'!A$4,'Dati Bolletta'!K$8*(E39/'Anagrafica Ammistratore'!F$4),'Anagrafica Ammistratore'!A$5,'Dati Bolletta'!Q$8*(E39/'Anagrafica Ammistratore'!F$5),'Anagrafica Ammistratore'!A$6,'Dati Bolletta'!E$17*(E39/'Anagrafica Ammistratore'!F$6),'Anagrafica Ammistratore'!A$7,'Dati Bolletta'!K$17*(E39/'Anagrafica Ammistratore'!F$7),'Anagrafica Ammistratore'!A$8,'Dati Bolletta'!Q53*(E39/'Anagrafica Ammistratore'!F$8),'Anagrafica Ammistratore'!A$9,'Dati Bolletta'!E$26*(E39/'Anagrafica Ammistratore'!F$9),'Anagrafica Ammistratore'!A$10,'Dati Bolletta'!K$26*(E39/'Anagrafica Ammistratore'!F$10),'Anagrafica Ammistratore'!A$11,'Dati Bolletta'!Q$26*(E39/'Anagrafica Ammistratore'!F$11)),6),"")</f>
        <v/>
      </c>
      <c r="J39" s="10" t="str" cm="1">
        <f t="array" ref="J39">IFERROR(ROUND(_xlfn.SWITCH(B39,'Anagrafica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Ammistratore'!B48,0)),3),"")</f>
        <v/>
      </c>
      <c r="K39" s="10">
        <f>IFERROR(IF(D39,('Anagrafica Ammistratore'!B$15/'Anagrafica Ammistratore'!B$13),0),"")</f>
        <v>0</v>
      </c>
      <c r="L39" s="11" t="str">
        <f t="shared" si="0"/>
        <v/>
      </c>
      <c r="M39" s="3" cm="1">
        <f t="array" ref="M39">_xlfn.SWITCH(B39,'Anagrafica Ammistratore'!A$4,IF(E39-'Fasce D.NON Resid'!A$2&gt;0,'Fasce D.NON Resid'!A$2,E39),0)</f>
        <v>0</v>
      </c>
      <c r="N39" s="3" cm="1">
        <f t="array" ref="N39">_xlfn.SWITCH(B39,'Anagrafica Ammistratore'!A$4,IF(E39-'Fasce D.NON Resid'!A$3&gt;0,'Fasce D.NON Resid'!A$3-M39,E39-M39),0)</f>
        <v>0</v>
      </c>
      <c r="O39" s="3" cm="1">
        <f t="array" ref="O39">_xlfn.SWITCH(B39,'Anagrafica Ammistratore'!A$4,IF(E39-'Fasce D.NON Resid'!A$4&gt;0,'Fasce D.NON Resid'!A$4-(M39+N39),E39-(M39+N39)),0)</f>
        <v>0</v>
      </c>
      <c r="P39" s="3" cm="1">
        <f t="array" ref="P39">_xlfn.SWITCH(B39,'Anagrafica Ammistratore'!A$4,IF(E39-(M39+N39+O39)&gt;0,E39-(N39+M39+O39),0),0)</f>
        <v>0</v>
      </c>
      <c r="Q39" s="3" cm="1">
        <f t="array" ref="Q39">_xlfn.SWITCH(B39,'Anagrafica Ammistratore'!A$5,IF(E39-'Fasce Art. piccoli'!A$2&gt;0,'Fasce Art. piccoli'!A$2,E39),0)</f>
        <v>0</v>
      </c>
      <c r="R39" s="3" cm="1">
        <f t="array" ref="R39">_xlfn.SWITCH(B39,'Anagrafica Ammistratore'!A$5,IF(E39-'Fasce Art. piccoli'!A$3&gt;0,'Fasce Art. piccoli'!A$3,E39-Q39),0)</f>
        <v>0</v>
      </c>
      <c r="S39" s="3" cm="1">
        <f t="array" ref="S39">_xlfn.SWITCH(B39,'Anagrafica Ammistratore'!A$5,IF(E39-(Q39+R39)&gt;0,E39-(Q39+R39),0),0)</f>
        <v>0</v>
      </c>
      <c r="T39" s="3" cm="1">
        <f t="array" ref="T39">_xlfn.SWITCH(B39,'Anagrafica Ammistratore'!A$9,IF(E39-'Fasce Industr piccoli'!A$2&gt;0,'Fasce Industr piccoli'!A$2,E39),0)</f>
        <v>0</v>
      </c>
      <c r="U39" s="3" cm="1">
        <f t="array" ref="U39">_xlfn.SWITCH(B39,'Anagrafica Ammistratore'!A$9,IF(E39-'Fasce Industr piccoli'!A$2&gt;0,'Fasce Industr piccoli'!A$2,E39-T39),0)</f>
        <v>0</v>
      </c>
      <c r="V39" s="3" cm="1">
        <f t="array" ref="V39">_xlfn.SWITCH(B39,'Anagrafica Ammistratore'!A$9,IF(E39-(T39+U39)&gt;0,E39-(T39+U39),0),0)</f>
        <v>0</v>
      </c>
      <c r="W39" s="3" cm="1">
        <f t="array" ref="W39">_xlfn.SWITCH(B39,'Anagrafica Ammistratore'!A$11,IF(E39-'Fasce Agricolo Zootec'!A$2&gt;0,'Fasce Agricolo Zootec'!A$2,E39),0)</f>
        <v>0</v>
      </c>
      <c r="X39" s="3" cm="1">
        <f t="array" ref="X39">_xlfn.SWITCH(B39,'Anagrafica Ammistratore'!A$11,IF(E39-(W39)&gt;0,E39-(W39),0),0)</f>
        <v>0</v>
      </c>
      <c r="Y39" s="3">
        <f>(M39*'Fasce D.NON Resid'!C$2)+(N39*'Fasce D.NON Resid'!C$3)+(O39*'Fasce D.NON Resid'!C$4)+(P39*'Fasce D.NON Resid'!C$5)</f>
        <v>0</v>
      </c>
      <c r="Z39" s="3">
        <f>+(Q39*'Fasce Art. piccoli'!C$2)+(R39*'Fasce Art. piccoli'!C$3)+(S39*'Fasce Art. piccoli'!C$4)</f>
        <v>0</v>
      </c>
      <c r="AA39" s="3">
        <f>+(T39*'Fasce Industr piccoli'!C$2)+(U39*'Fasce Industr piccoli'!C$3)+(V39*'Fasce Industr piccoli'!C$4)</f>
        <v>0</v>
      </c>
      <c r="AB39" s="3">
        <f>(W39*'Fasce Agricolo Zootec'!C$2)+(X39*'Fasce Agricolo Zootec'!C$3)</f>
        <v>0</v>
      </c>
      <c r="AC39" s="3">
        <f>IF('Fasce D.NON Resid'!B$9,(Y39/'Fasce D.NON Resid'!B$9)*100,0)</f>
        <v>0</v>
      </c>
      <c r="AD39" s="3">
        <f>IF('Fasce Art. piccoli'!B$9,(Z39/'Fasce Art. piccoli'!B$9)*100,0)</f>
        <v>0</v>
      </c>
      <c r="AE39" s="3">
        <f>IF('Fasce Industr piccoli'!B$9,(AA39/'Fasce Industr piccoli'!B$9)*100,0)</f>
        <v>0</v>
      </c>
      <c r="AF39" s="3">
        <f>IF('Fasce Agricolo Zootec'!B$9,(AB39/'Fasce Agricolo Zootec'!B$9)*100,0)</f>
        <v>0</v>
      </c>
    </row>
    <row r="40" spans="1:32" x14ac:dyDescent="0.2">
      <c r="A40" s="3">
        <v>39</v>
      </c>
      <c r="B40" s="4"/>
      <c r="C40" s="4"/>
      <c r="D40" s="4"/>
      <c r="E40" s="3" t="str" cm="1">
        <f t="array" ref="E40">IFERROR(ROUND(D40*(_xlfn.SWITCH(B40,'Anagrafica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Ammistratore'!F$11)/_xlfn.SWITCH(B40,'Anagrafica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0" s="10" t="str" cm="1">
        <f t="array" ref="F40">IFERROR(ROUND(_xlfn.SWITCH(B40,'Anagrafica Ammistratore'!A$4,('Dati Bolletta'!K$4*AC40)/100,'Anagrafica Ammistratore'!A$5,('Dati Bolletta'!Q$4*AD40)/100,'Anagrafica Ammistratore'!A$6,'Dati Bolletta'!E$13*(E40/'Anagrafica Ammistratore'!H$6),'Anagrafica Ammistratore'!A$7,'Dati Bolletta'!K$13*(E40/'Anagrafica Ammistratore'!H$7),'Anagrafica Ammistratore'!A$8,'Dati Bolletta'!Q$13*(E40/'Anagrafica Ammistratore'!H$8),'Anagrafica Ammistratore'!A$9,('Dati Bolletta'!E$22*AE40)/100,'Anagrafica Ammistratore'!A$10,'Dati Bolletta'!K$22*(E40/'Anagrafica Ammistratore'!H$10),'Anagrafica Ammistratore'!A$11,('Dati Bolletta'!Q$22)*AF40/100),3),"")</f>
        <v/>
      </c>
      <c r="G40" s="10" t="str" cm="1">
        <f t="array" ref="G40">IFERROR(ROUND(_xlfn.SWITCH(B40,'Anagrafica Ammistratore'!A$4,'Dati Bolletta'!K$5*(E40/'Anagrafica Ammistratore'!F$4),'Anagrafica Ammistratore'!A$5,'Dati Bolletta'!Q$5*(E40/'Anagrafica Ammistratore'!F$5),'Anagrafica Ammistratore'!A$6,'Dati Bolletta'!E$14*(E40/'Anagrafica Ammistratore'!F$6),'Anagrafica Ammistratore'!A$7,'Dati Bolletta'!K$14*(E40/'Anagrafica Ammistratore'!F$7),'Anagrafica Ammistratore'!A$8,'Dati Bolletta'!Q50*(E40/'Anagrafica Ammistratore'!F$8),'Anagrafica Ammistratore'!A$9,'Dati Bolletta'!E$23*(E40/'Anagrafica Ammistratore'!F$9),'Anagrafica Ammistratore'!A$10,'Dati Bolletta'!K$23*(E40/'Anagrafica Ammistratore'!F$10),'Anagrafica Ammistratore'!A$11,'Dati Bolletta'!Q$23*(E40/'Anagrafica Ammistratore'!F$11)),3),"")</f>
        <v/>
      </c>
      <c r="H40" s="10" t="str" cm="1">
        <f t="array" ref="H40">IFERROR(ROUND(_xlfn.SWITCH(B40,'Anagrafica Ammistratore'!A$4,'Dati Bolletta'!K$6*(E40/'Anagrafica Ammistratore'!F$4),'Anagrafica Ammistratore'!A$5,'Dati Bolletta'!Q$6*(E40/'Anagrafica Ammistratore'!F$5),'Anagrafica Ammistratore'!A$6,'Dati Bolletta'!E$15*(E40/'Anagrafica Ammistratore'!F$6),'Anagrafica Ammistratore'!A$7,'Dati Bolletta'!K$15*(E40/'Anagrafica Ammistratore'!F$7),'Anagrafica Ammistratore'!A$8,'Dati Bolletta'!Q51*(E40/'Anagrafica Ammistratore'!F$8),'Anagrafica Ammistratore'!A$9,'Dati Bolletta'!E$24*(E40/'Anagrafica Ammistratore'!F$9),'Anagrafica Ammistratore'!A$10,'Dati Bolletta'!K$24*(E40/'Anagrafica Ammistratore'!F$10),'Anagrafica Ammistratore'!A$11,'Dati Bolletta'!Q$24*(E40/'Anagrafica Ammistratore'!F$11)),3),"")</f>
        <v/>
      </c>
      <c r="I40" s="10" t="str" cm="1">
        <f t="array" ref="I40">IFERROR(ROUND(_xlfn.SWITCH(B40,'Anagrafica Ammistratore'!A$4,'Dati Bolletta'!K$8*(E40/'Anagrafica Ammistratore'!F$4),'Anagrafica Ammistratore'!A$5,'Dati Bolletta'!Q$8*(E40/'Anagrafica Ammistratore'!F$5),'Anagrafica Ammistratore'!A$6,'Dati Bolletta'!E$17*(E40/'Anagrafica Ammistratore'!F$6),'Anagrafica Ammistratore'!A$7,'Dati Bolletta'!K$17*(E40/'Anagrafica Ammistratore'!F$7),'Anagrafica Ammistratore'!A$8,'Dati Bolletta'!Q54*(E40/'Anagrafica Ammistratore'!F$8),'Anagrafica Ammistratore'!A$9,'Dati Bolletta'!E$26*(E40/'Anagrafica Ammistratore'!F$9),'Anagrafica Ammistratore'!A$10,'Dati Bolletta'!K$26*(E40/'Anagrafica Ammistratore'!F$10),'Anagrafica Ammistratore'!A$11,'Dati Bolletta'!Q$26*(E40/'Anagrafica Ammistratore'!F$11)),6),"")</f>
        <v/>
      </c>
      <c r="J40" s="10" t="str" cm="1">
        <f t="array" ref="J40">IFERROR(ROUND(_xlfn.SWITCH(B40,'Anagrafica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Ammistratore'!B49,0)),3),"")</f>
        <v/>
      </c>
      <c r="K40" s="10">
        <f>IFERROR(IF(D40,('Anagrafica Ammistratore'!B$15/'Anagrafica Ammistratore'!B$13),0),"")</f>
        <v>0</v>
      </c>
      <c r="L40" s="11" t="str">
        <f t="shared" si="0"/>
        <v/>
      </c>
      <c r="M40" s="3" cm="1">
        <f t="array" ref="M40">_xlfn.SWITCH(B40,'Anagrafica Ammistratore'!A$4,IF(E40-'Fasce D.NON Resid'!A$2&gt;0,'Fasce D.NON Resid'!A$2,E40),0)</f>
        <v>0</v>
      </c>
      <c r="N40" s="3" cm="1">
        <f t="array" ref="N40">_xlfn.SWITCH(B40,'Anagrafica Ammistratore'!A$4,IF(E40-'Fasce D.NON Resid'!A$3&gt;0,'Fasce D.NON Resid'!A$3-M40,E40-M40),0)</f>
        <v>0</v>
      </c>
      <c r="O40" s="3" cm="1">
        <f t="array" ref="O40">_xlfn.SWITCH(B40,'Anagrafica Ammistratore'!A$4,IF(E40-'Fasce D.NON Resid'!A$4&gt;0,'Fasce D.NON Resid'!A$4-(M40+N40),E40-(M40+N40)),0)</f>
        <v>0</v>
      </c>
      <c r="P40" s="3" cm="1">
        <f t="array" ref="P40">_xlfn.SWITCH(B40,'Anagrafica Ammistratore'!A$4,IF(E40-(M40+N40+O40)&gt;0,E40-(N40+M40+O40),0),0)</f>
        <v>0</v>
      </c>
      <c r="Q40" s="3" cm="1">
        <f t="array" ref="Q40">_xlfn.SWITCH(B40,'Anagrafica Ammistratore'!A$5,IF(E40-'Fasce Art. piccoli'!A$2&gt;0,'Fasce Art. piccoli'!A$2,E40),0)</f>
        <v>0</v>
      </c>
      <c r="R40" s="3" cm="1">
        <f t="array" ref="R40">_xlfn.SWITCH(B40,'Anagrafica Ammistratore'!A$5,IF(E40-'Fasce Art. piccoli'!A$3&gt;0,'Fasce Art. piccoli'!A$3,E40-Q40),0)</f>
        <v>0</v>
      </c>
      <c r="S40" s="3" cm="1">
        <f t="array" ref="S40">_xlfn.SWITCH(B40,'Anagrafica Ammistratore'!A$5,IF(E40-(Q40+R40)&gt;0,E40-(Q40+R40),0),0)</f>
        <v>0</v>
      </c>
      <c r="T40" s="3" cm="1">
        <f t="array" ref="T40">_xlfn.SWITCH(B40,'Anagrafica Ammistratore'!A$9,IF(E40-'Fasce Industr piccoli'!A$2&gt;0,'Fasce Industr piccoli'!A$2,E40),0)</f>
        <v>0</v>
      </c>
      <c r="U40" s="3" cm="1">
        <f t="array" ref="U40">_xlfn.SWITCH(B40,'Anagrafica Ammistratore'!A$9,IF(E40-'Fasce Industr piccoli'!A$2&gt;0,'Fasce Industr piccoli'!A$2,E40-T40),0)</f>
        <v>0</v>
      </c>
      <c r="V40" s="3" cm="1">
        <f t="array" ref="V40">_xlfn.SWITCH(B40,'Anagrafica Ammistratore'!A$9,IF(E40-(T40+U40)&gt;0,E40-(T40+U40),0),0)</f>
        <v>0</v>
      </c>
      <c r="W40" s="3" cm="1">
        <f t="array" ref="W40">_xlfn.SWITCH(B40,'Anagrafica Ammistratore'!A$11,IF(E40-'Fasce Agricolo Zootec'!A$2&gt;0,'Fasce Agricolo Zootec'!A$2,E40),0)</f>
        <v>0</v>
      </c>
      <c r="X40" s="3" cm="1">
        <f t="array" ref="X40">_xlfn.SWITCH(B40,'Anagrafica Ammistratore'!A$11,IF(E40-(W40)&gt;0,E40-(W40),0),0)</f>
        <v>0</v>
      </c>
      <c r="Y40" s="3">
        <f>(M40*'Fasce D.NON Resid'!C$2)+(N40*'Fasce D.NON Resid'!C$3)+(O40*'Fasce D.NON Resid'!C$4)+(P40*'Fasce D.NON Resid'!C$5)</f>
        <v>0</v>
      </c>
      <c r="Z40" s="3">
        <f>+(Q40*'Fasce Art. piccoli'!C$2)+(R40*'Fasce Art. piccoli'!C$3)+(S40*'Fasce Art. piccoli'!C$4)</f>
        <v>0</v>
      </c>
      <c r="AA40" s="3">
        <f>+(T40*'Fasce Industr piccoli'!C$2)+(U40*'Fasce Industr piccoli'!C$3)+(V40*'Fasce Industr piccoli'!C$4)</f>
        <v>0</v>
      </c>
      <c r="AB40" s="3">
        <f>(W40*'Fasce Agricolo Zootec'!C$2)+(X40*'Fasce Agricolo Zootec'!C$3)</f>
        <v>0</v>
      </c>
      <c r="AC40" s="3">
        <f>IF('Fasce D.NON Resid'!B$9,(Y40/'Fasce D.NON Resid'!B$9)*100,0)</f>
        <v>0</v>
      </c>
      <c r="AD40" s="3">
        <f>IF('Fasce Art. piccoli'!B$9,(Z40/'Fasce Art. piccoli'!B$9)*100,0)</f>
        <v>0</v>
      </c>
      <c r="AE40" s="3">
        <f>IF('Fasce Industr piccoli'!B$9,(AA40/'Fasce Industr piccoli'!B$9)*100,0)</f>
        <v>0</v>
      </c>
      <c r="AF40" s="3">
        <f>IF('Fasce Agricolo Zootec'!B$9,(AB40/'Fasce Agricolo Zootec'!B$9)*100,0)</f>
        <v>0</v>
      </c>
    </row>
    <row r="41" spans="1:32" x14ac:dyDescent="0.2">
      <c r="A41" s="3">
        <v>40</v>
      </c>
      <c r="B41" s="4"/>
      <c r="C41" s="4"/>
      <c r="D41" s="4"/>
      <c r="E41" s="3" t="str" cm="1">
        <f t="array" ref="E41">IFERROR(ROUND(D41*(_xlfn.SWITCH(B41,'Anagrafica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Ammistratore'!F$11)/_xlfn.SWITCH(B41,'Anagrafica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1" s="10" t="str" cm="1">
        <f t="array" ref="F41">IFERROR(ROUND(_xlfn.SWITCH(B41,'Anagrafica Ammistratore'!A$4,('Dati Bolletta'!K$4*AC41)/100,'Anagrafica Ammistratore'!A$5,('Dati Bolletta'!Q$4*AD41)/100,'Anagrafica Ammistratore'!A$6,'Dati Bolletta'!E$13*(E41/'Anagrafica Ammistratore'!H$6),'Anagrafica Ammistratore'!A$7,'Dati Bolletta'!K$13*(E41/'Anagrafica Ammistratore'!H$7),'Anagrafica Ammistratore'!A$8,'Dati Bolletta'!Q$13*(E41/'Anagrafica Ammistratore'!H$8),'Anagrafica Ammistratore'!A$9,('Dati Bolletta'!E$22*AE41)/100,'Anagrafica Ammistratore'!A$10,'Dati Bolletta'!K$22*(E41/'Anagrafica Ammistratore'!H$10),'Anagrafica Ammistratore'!A$11,('Dati Bolletta'!Q$22)*AF41/100),3),"")</f>
        <v/>
      </c>
      <c r="G41" s="10" t="str" cm="1">
        <f t="array" ref="G41">IFERROR(ROUND(_xlfn.SWITCH(B41,'Anagrafica Ammistratore'!A$4,'Dati Bolletta'!K$5*(E41/'Anagrafica Ammistratore'!F$4),'Anagrafica Ammistratore'!A$5,'Dati Bolletta'!Q$5*(E41/'Anagrafica Ammistratore'!F$5),'Anagrafica Ammistratore'!A$6,'Dati Bolletta'!E$14*(E41/'Anagrafica Ammistratore'!F$6),'Anagrafica Ammistratore'!A$7,'Dati Bolletta'!K$14*(E41/'Anagrafica Ammistratore'!F$7),'Anagrafica Ammistratore'!A$8,'Dati Bolletta'!Q51*(E41/'Anagrafica Ammistratore'!F$8),'Anagrafica Ammistratore'!A$9,'Dati Bolletta'!E$23*(E41/'Anagrafica Ammistratore'!F$9),'Anagrafica Ammistratore'!A$10,'Dati Bolletta'!K$23*(E41/'Anagrafica Ammistratore'!F$10),'Anagrafica Ammistratore'!A$11,'Dati Bolletta'!Q$23*(E41/'Anagrafica Ammistratore'!F$11)),3),"")</f>
        <v/>
      </c>
      <c r="H41" s="10" t="str" cm="1">
        <f t="array" ref="H41">IFERROR(ROUND(_xlfn.SWITCH(B41,'Anagrafica Ammistratore'!A$4,'Dati Bolletta'!K$6*(E41/'Anagrafica Ammistratore'!F$4),'Anagrafica Ammistratore'!A$5,'Dati Bolletta'!Q$6*(E41/'Anagrafica Ammistratore'!F$5),'Anagrafica Ammistratore'!A$6,'Dati Bolletta'!E$15*(E41/'Anagrafica Ammistratore'!F$6),'Anagrafica Ammistratore'!A$7,'Dati Bolletta'!K$15*(E41/'Anagrafica Ammistratore'!F$7),'Anagrafica Ammistratore'!A$8,'Dati Bolletta'!Q52*(E41/'Anagrafica Ammistratore'!F$8),'Anagrafica Ammistratore'!A$9,'Dati Bolletta'!E$24*(E41/'Anagrafica Ammistratore'!F$9),'Anagrafica Ammistratore'!A$10,'Dati Bolletta'!K$24*(E41/'Anagrafica Ammistratore'!F$10),'Anagrafica Ammistratore'!A$11,'Dati Bolletta'!Q$24*(E41/'Anagrafica Ammistratore'!F$11)),3),"")</f>
        <v/>
      </c>
      <c r="I41" s="10" t="str" cm="1">
        <f t="array" ref="I41">IFERROR(ROUND(_xlfn.SWITCH(B41,'Anagrafica Ammistratore'!A$4,'Dati Bolletta'!K$8*(E41/'Anagrafica Ammistratore'!F$4),'Anagrafica Ammistratore'!A$5,'Dati Bolletta'!Q$8*(E41/'Anagrafica Ammistratore'!F$5),'Anagrafica Ammistratore'!A$6,'Dati Bolletta'!E$17*(E41/'Anagrafica Ammistratore'!F$6),'Anagrafica Ammistratore'!A$7,'Dati Bolletta'!K$17*(E41/'Anagrafica Ammistratore'!F$7),'Anagrafica Ammistratore'!A$8,'Dati Bolletta'!Q55*(E41/'Anagrafica Ammistratore'!F$8),'Anagrafica Ammistratore'!A$9,'Dati Bolletta'!E$26*(E41/'Anagrafica Ammistratore'!F$9),'Anagrafica Ammistratore'!A$10,'Dati Bolletta'!K$26*(E41/'Anagrafica Ammistratore'!F$10),'Anagrafica Ammistratore'!A$11,'Dati Bolletta'!Q$26*(E41/'Anagrafica Ammistratore'!F$11)),6),"")</f>
        <v/>
      </c>
      <c r="J41" s="10" t="str" cm="1">
        <f t="array" ref="J41">IFERROR(ROUND(_xlfn.SWITCH(B41,'Anagrafica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Ammistratore'!B50,0)),3),"")</f>
        <v/>
      </c>
      <c r="K41" s="10">
        <f>IFERROR(IF(D41,('Anagrafica Ammistratore'!B$15/'Anagrafica Ammistratore'!B$13),0),"")</f>
        <v>0</v>
      </c>
      <c r="L41" s="11" t="str">
        <f t="shared" si="0"/>
        <v/>
      </c>
      <c r="M41" s="3" cm="1">
        <f t="array" ref="M41">_xlfn.SWITCH(B41,'Anagrafica Ammistratore'!A$4,IF(E41-'Fasce D.NON Resid'!A$2&gt;0,'Fasce D.NON Resid'!A$2,E41),0)</f>
        <v>0</v>
      </c>
      <c r="N41" s="3" cm="1">
        <f t="array" ref="N41">_xlfn.SWITCH(B41,'Anagrafica Ammistratore'!A$4,IF(E41-'Fasce D.NON Resid'!A$3&gt;0,'Fasce D.NON Resid'!A$3-M41,E41-M41),0)</f>
        <v>0</v>
      </c>
      <c r="O41" s="3" cm="1">
        <f t="array" ref="O41">_xlfn.SWITCH(B41,'Anagrafica Ammistratore'!A$4,IF(E41-'Fasce D.NON Resid'!A$4&gt;0,'Fasce D.NON Resid'!A$4-(M41+N41),E41-(M41+N41)),0)</f>
        <v>0</v>
      </c>
      <c r="P41" s="3" cm="1">
        <f t="array" ref="P41">_xlfn.SWITCH(B41,'Anagrafica Ammistratore'!A$4,IF(E41-(M41+N41+O41)&gt;0,E41-(N41+M41+O41),0),0)</f>
        <v>0</v>
      </c>
      <c r="Q41" s="3" cm="1">
        <f t="array" ref="Q41">_xlfn.SWITCH(B41,'Anagrafica Ammistratore'!A$5,IF(E41-'Fasce Art. piccoli'!A$2&gt;0,'Fasce Art. piccoli'!A$2,E41),0)</f>
        <v>0</v>
      </c>
      <c r="R41" s="3" cm="1">
        <f t="array" ref="R41">_xlfn.SWITCH(B41,'Anagrafica Ammistratore'!A$5,IF(E41-'Fasce Art. piccoli'!A$3&gt;0,'Fasce Art. piccoli'!A$3,E41-Q41),0)</f>
        <v>0</v>
      </c>
      <c r="S41" s="3" cm="1">
        <f t="array" ref="S41">_xlfn.SWITCH(B41,'Anagrafica Ammistratore'!A$5,IF(E41-(Q41+R41)&gt;0,E41-(Q41+R41),0),0)</f>
        <v>0</v>
      </c>
      <c r="T41" s="3" cm="1">
        <f t="array" ref="T41">_xlfn.SWITCH(B41,'Anagrafica Ammistratore'!A$9,IF(E41-'Fasce Industr piccoli'!A$2&gt;0,'Fasce Industr piccoli'!A$2,E41),0)</f>
        <v>0</v>
      </c>
      <c r="U41" s="3" cm="1">
        <f t="array" ref="U41">_xlfn.SWITCH(B41,'Anagrafica Ammistratore'!A$9,IF(E41-'Fasce Industr piccoli'!A$2&gt;0,'Fasce Industr piccoli'!A$2,E41-T41),0)</f>
        <v>0</v>
      </c>
      <c r="V41" s="3" cm="1">
        <f t="array" ref="V41">_xlfn.SWITCH(B41,'Anagrafica Ammistratore'!A$9,IF(E41-(T41+U41)&gt;0,E41-(T41+U41),0),0)</f>
        <v>0</v>
      </c>
      <c r="W41" s="3" cm="1">
        <f t="array" ref="W41">_xlfn.SWITCH(B41,'Anagrafica Ammistratore'!A$11,IF(E41-'Fasce Agricolo Zootec'!A$2&gt;0,'Fasce Agricolo Zootec'!A$2,E41),0)</f>
        <v>0</v>
      </c>
      <c r="X41" s="3" cm="1">
        <f t="array" ref="X41">_xlfn.SWITCH(B41,'Anagrafica Ammistratore'!A$11,IF(E41-(W41)&gt;0,E41-(W41),0),0)</f>
        <v>0</v>
      </c>
      <c r="Y41" s="3">
        <f>(M41*'Fasce D.NON Resid'!C$2)+(N41*'Fasce D.NON Resid'!C$3)+(O41*'Fasce D.NON Resid'!C$4)+(P41*'Fasce D.NON Resid'!C$5)</f>
        <v>0</v>
      </c>
      <c r="Z41" s="3">
        <f>+(Q41*'Fasce Art. piccoli'!C$2)+(R41*'Fasce Art. piccoli'!C$3)+(S41*'Fasce Art. piccoli'!C$4)</f>
        <v>0</v>
      </c>
      <c r="AA41" s="3">
        <f>+(T41*'Fasce Industr piccoli'!C$2)+(U41*'Fasce Industr piccoli'!C$3)+(V41*'Fasce Industr piccoli'!C$4)</f>
        <v>0</v>
      </c>
      <c r="AB41" s="3">
        <f>(W41*'Fasce Agricolo Zootec'!C$2)+(X41*'Fasce Agricolo Zootec'!C$3)</f>
        <v>0</v>
      </c>
      <c r="AC41" s="3">
        <f>IF('Fasce D.NON Resid'!B$9,(Y41/'Fasce D.NON Resid'!B$9)*100,0)</f>
        <v>0</v>
      </c>
      <c r="AD41" s="3">
        <f>IF('Fasce Art. piccoli'!B$9,(Z41/'Fasce Art. piccoli'!B$9)*100,0)</f>
        <v>0</v>
      </c>
      <c r="AE41" s="3">
        <f>IF('Fasce Industr piccoli'!B$9,(AA41/'Fasce Industr piccoli'!B$9)*100,0)</f>
        <v>0</v>
      </c>
      <c r="AF41" s="3">
        <f>IF('Fasce Agricolo Zootec'!B$9,(AB41/'Fasce Agricolo Zootec'!B$9)*100,0)</f>
        <v>0</v>
      </c>
    </row>
    <row r="42" spans="1:32" x14ac:dyDescent="0.2">
      <c r="A42" s="3">
        <v>41</v>
      </c>
      <c r="B42" s="4"/>
      <c r="C42" s="4"/>
      <c r="D42" s="4"/>
      <c r="E42" s="3" t="str" cm="1">
        <f t="array" ref="E42">IFERROR(ROUND(D42*(_xlfn.SWITCH(B42,'Anagrafica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Ammistratore'!F$11)/_xlfn.SWITCH(B42,'Anagrafica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2" s="10" t="str" cm="1">
        <f t="array" ref="F42">IFERROR(ROUND(_xlfn.SWITCH(B42,'Anagrafica Ammistratore'!A$4,('Dati Bolletta'!K$4*AC42)/100,'Anagrafica Ammistratore'!A$5,('Dati Bolletta'!Q$4*AD42)/100,'Anagrafica Ammistratore'!A$6,'Dati Bolletta'!E$13*(E42/'Anagrafica Ammistratore'!H$6),'Anagrafica Ammistratore'!A$7,'Dati Bolletta'!K$13*(E42/'Anagrafica Ammistratore'!H$7),'Anagrafica Ammistratore'!A$8,'Dati Bolletta'!Q$13*(E42/'Anagrafica Ammistratore'!H$8),'Anagrafica Ammistratore'!A$9,('Dati Bolletta'!E$22*AE42)/100,'Anagrafica Ammistratore'!A$10,'Dati Bolletta'!K$22*(E42/'Anagrafica Ammistratore'!H$10),'Anagrafica Ammistratore'!A$11,('Dati Bolletta'!Q$22)*AF42/100),3),"")</f>
        <v/>
      </c>
      <c r="G42" s="10" t="str" cm="1">
        <f t="array" ref="G42">IFERROR(ROUND(_xlfn.SWITCH(B42,'Anagrafica Ammistratore'!A$4,'Dati Bolletta'!K$5*(E42/'Anagrafica Ammistratore'!F$4),'Anagrafica Ammistratore'!A$5,'Dati Bolletta'!Q$5*(E42/'Anagrafica Ammistratore'!F$5),'Anagrafica Ammistratore'!A$6,'Dati Bolletta'!E$14*(E42/'Anagrafica Ammistratore'!F$6),'Anagrafica Ammistratore'!A$7,'Dati Bolletta'!K$14*(E42/'Anagrafica Ammistratore'!F$7),'Anagrafica Ammistratore'!A$8,'Dati Bolletta'!Q52*(E42/'Anagrafica Ammistratore'!F$8),'Anagrafica Ammistratore'!A$9,'Dati Bolletta'!E$23*(E42/'Anagrafica Ammistratore'!F$9),'Anagrafica Ammistratore'!A$10,'Dati Bolletta'!K$23*(E42/'Anagrafica Ammistratore'!F$10),'Anagrafica Ammistratore'!A$11,'Dati Bolletta'!Q$23*(E42/'Anagrafica Ammistratore'!F$11)),3),"")</f>
        <v/>
      </c>
      <c r="H42" s="10" t="str" cm="1">
        <f t="array" ref="H42">IFERROR(ROUND(_xlfn.SWITCH(B42,'Anagrafica Ammistratore'!A$4,'Dati Bolletta'!K$6*(E42/'Anagrafica Ammistratore'!F$4),'Anagrafica Ammistratore'!A$5,'Dati Bolletta'!Q$6*(E42/'Anagrafica Ammistratore'!F$5),'Anagrafica Ammistratore'!A$6,'Dati Bolletta'!E$15*(E42/'Anagrafica Ammistratore'!F$6),'Anagrafica Ammistratore'!A$7,'Dati Bolletta'!K$15*(E42/'Anagrafica Ammistratore'!F$7),'Anagrafica Ammistratore'!A$8,'Dati Bolletta'!Q53*(E42/'Anagrafica Ammistratore'!F$8),'Anagrafica Ammistratore'!A$9,'Dati Bolletta'!E$24*(E42/'Anagrafica Ammistratore'!F$9),'Anagrafica Ammistratore'!A$10,'Dati Bolletta'!K$24*(E42/'Anagrafica Ammistratore'!F$10),'Anagrafica Ammistratore'!A$11,'Dati Bolletta'!Q$24*(E42/'Anagrafica Ammistratore'!F$11)),3),"")</f>
        <v/>
      </c>
      <c r="I42" s="10" t="str" cm="1">
        <f t="array" ref="I42">IFERROR(ROUND(_xlfn.SWITCH(B42,'Anagrafica Ammistratore'!A$4,'Dati Bolletta'!K$8*(E42/'Anagrafica Ammistratore'!F$4),'Anagrafica Ammistratore'!A$5,'Dati Bolletta'!Q$8*(E42/'Anagrafica Ammistratore'!F$5),'Anagrafica Ammistratore'!A$6,'Dati Bolletta'!E$17*(E42/'Anagrafica Ammistratore'!F$6),'Anagrafica Ammistratore'!A$7,'Dati Bolletta'!K$17*(E42/'Anagrafica Ammistratore'!F$7),'Anagrafica Ammistratore'!A$8,'Dati Bolletta'!Q56*(E42/'Anagrafica Ammistratore'!F$8),'Anagrafica Ammistratore'!A$9,'Dati Bolletta'!E$26*(E42/'Anagrafica Ammistratore'!F$9),'Anagrafica Ammistratore'!A$10,'Dati Bolletta'!K$26*(E42/'Anagrafica Ammistratore'!F$10),'Anagrafica Ammistratore'!A$11,'Dati Bolletta'!Q$26*(E42/'Anagrafica Ammistratore'!F$11)),6),"")</f>
        <v/>
      </c>
      <c r="J42" s="10" t="str" cm="1">
        <f t="array" ref="J42">IFERROR(ROUND(_xlfn.SWITCH(B42,'Anagrafica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Ammistratore'!B51,0)),3),"")</f>
        <v/>
      </c>
      <c r="K42" s="10">
        <f>IFERROR(IF(D42,('Anagrafica Ammistratore'!B$15/'Anagrafica Ammistratore'!B$13),0),"")</f>
        <v>0</v>
      </c>
      <c r="L42" s="11" t="str">
        <f t="shared" si="0"/>
        <v/>
      </c>
      <c r="M42" s="3" cm="1">
        <f t="array" ref="M42">_xlfn.SWITCH(B42,'Anagrafica Ammistratore'!A$4,IF(E42-'Fasce D.NON Resid'!A$2&gt;0,'Fasce D.NON Resid'!A$2,E42),0)</f>
        <v>0</v>
      </c>
      <c r="N42" s="3" cm="1">
        <f t="array" ref="N42">_xlfn.SWITCH(B42,'Anagrafica Ammistratore'!A$4,IF(E42-'Fasce D.NON Resid'!A$3&gt;0,'Fasce D.NON Resid'!A$3-M42,E42-M42),0)</f>
        <v>0</v>
      </c>
      <c r="O42" s="3" cm="1">
        <f t="array" ref="O42">_xlfn.SWITCH(B42,'Anagrafica Ammistratore'!A$4,IF(E42-'Fasce D.NON Resid'!A$4&gt;0,'Fasce D.NON Resid'!A$4-(M42+N42),E42-(M42+N42)),0)</f>
        <v>0</v>
      </c>
      <c r="P42" s="3" cm="1">
        <f t="array" ref="P42">_xlfn.SWITCH(B42,'Anagrafica Ammistratore'!A$4,IF(E42-(M42+N42+O42)&gt;0,E42-(N42+M42+O42),0),0)</f>
        <v>0</v>
      </c>
      <c r="Q42" s="3" cm="1">
        <f t="array" ref="Q42">_xlfn.SWITCH(B42,'Anagrafica Ammistratore'!A$5,IF(E42-'Fasce Art. piccoli'!A$2&gt;0,'Fasce Art. piccoli'!A$2,E42),0)</f>
        <v>0</v>
      </c>
      <c r="R42" s="3" cm="1">
        <f t="array" ref="R42">_xlfn.SWITCH(B42,'Anagrafica Ammistratore'!A$5,IF(E42-'Fasce Art. piccoli'!A$3&gt;0,'Fasce Art. piccoli'!A$3,E42-Q42),0)</f>
        <v>0</v>
      </c>
      <c r="S42" s="3" cm="1">
        <f t="array" ref="S42">_xlfn.SWITCH(B42,'Anagrafica Ammistratore'!A$5,IF(E42-(Q42+R42)&gt;0,E42-(Q42+R42),0),0)</f>
        <v>0</v>
      </c>
      <c r="T42" s="3" cm="1">
        <f t="array" ref="T42">_xlfn.SWITCH(B42,'Anagrafica Ammistratore'!A$9,IF(E42-'Fasce Industr piccoli'!A$2&gt;0,'Fasce Industr piccoli'!A$2,E42),0)</f>
        <v>0</v>
      </c>
      <c r="U42" s="3" cm="1">
        <f t="array" ref="U42">_xlfn.SWITCH(B42,'Anagrafica Ammistratore'!A$9,IF(E42-'Fasce Industr piccoli'!A$2&gt;0,'Fasce Industr piccoli'!A$2,E42-T42),0)</f>
        <v>0</v>
      </c>
      <c r="V42" s="3" cm="1">
        <f t="array" ref="V42">_xlfn.SWITCH(B42,'Anagrafica Ammistratore'!A$9,IF(E42-(T42+U42)&gt;0,E42-(T42+U42),0),0)</f>
        <v>0</v>
      </c>
      <c r="W42" s="3" cm="1">
        <f t="array" ref="W42">_xlfn.SWITCH(B42,'Anagrafica Ammistratore'!A$11,IF(E42-'Fasce Agricolo Zootec'!A$2&gt;0,'Fasce Agricolo Zootec'!A$2,E42),0)</f>
        <v>0</v>
      </c>
      <c r="X42" s="3" cm="1">
        <f t="array" ref="X42">_xlfn.SWITCH(B42,'Anagrafica Ammistratore'!A$11,IF(E42-(W42)&gt;0,E42-(W42),0),0)</f>
        <v>0</v>
      </c>
      <c r="Y42" s="3">
        <f>(M42*'Fasce D.NON Resid'!C$2)+(N42*'Fasce D.NON Resid'!C$3)+(O42*'Fasce D.NON Resid'!C$4)+(P42*'Fasce D.NON Resid'!C$5)</f>
        <v>0</v>
      </c>
      <c r="Z42" s="3">
        <f>+(Q42*'Fasce Art. piccoli'!C$2)+(R42*'Fasce Art. piccoli'!C$3)+(S42*'Fasce Art. piccoli'!C$4)</f>
        <v>0</v>
      </c>
      <c r="AA42" s="3">
        <f>+(T42*'Fasce Industr piccoli'!C$2)+(U42*'Fasce Industr piccoli'!C$3)+(V42*'Fasce Industr piccoli'!C$4)</f>
        <v>0</v>
      </c>
      <c r="AB42" s="3">
        <f>(W42*'Fasce Agricolo Zootec'!C$2)+(X42*'Fasce Agricolo Zootec'!C$3)</f>
        <v>0</v>
      </c>
      <c r="AC42" s="3">
        <f>IF('Fasce D.NON Resid'!B$9,(Y42/'Fasce D.NON Resid'!B$9)*100,0)</f>
        <v>0</v>
      </c>
      <c r="AD42" s="3">
        <f>IF('Fasce Art. piccoli'!B$9,(Z42/'Fasce Art. piccoli'!B$9)*100,0)</f>
        <v>0</v>
      </c>
      <c r="AE42" s="3">
        <f>IF('Fasce Industr piccoli'!B$9,(AA42/'Fasce Industr piccoli'!B$9)*100,0)</f>
        <v>0</v>
      </c>
      <c r="AF42" s="3">
        <f>IF('Fasce Agricolo Zootec'!B$9,(AB42/'Fasce Agricolo Zootec'!B$9)*100,0)</f>
        <v>0</v>
      </c>
    </row>
    <row r="43" spans="1:32" x14ac:dyDescent="0.2">
      <c r="A43" s="3">
        <v>42</v>
      </c>
      <c r="B43" s="4"/>
      <c r="C43" s="4"/>
      <c r="D43" s="4"/>
      <c r="E43" s="3" t="str" cm="1">
        <f t="array" ref="E43">IFERROR(ROUND(D43*(_xlfn.SWITCH(B43,'Anagrafica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Ammistratore'!F$11)/_xlfn.SWITCH(B43,'Anagrafica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3" s="10" t="str" cm="1">
        <f t="array" ref="F43">IFERROR(ROUND(_xlfn.SWITCH(B43,'Anagrafica Ammistratore'!A$4,('Dati Bolletta'!K$4*AC43)/100,'Anagrafica Ammistratore'!A$5,('Dati Bolletta'!Q$4*AD43)/100,'Anagrafica Ammistratore'!A$6,'Dati Bolletta'!E$13*(E43/'Anagrafica Ammistratore'!H$6),'Anagrafica Ammistratore'!A$7,'Dati Bolletta'!K$13*(E43/'Anagrafica Ammistratore'!H$7),'Anagrafica Ammistratore'!A$8,'Dati Bolletta'!Q$13*(E43/'Anagrafica Ammistratore'!H$8),'Anagrafica Ammistratore'!A$9,('Dati Bolletta'!E$22*AE43)/100,'Anagrafica Ammistratore'!A$10,'Dati Bolletta'!K$22*(E43/'Anagrafica Ammistratore'!H$10),'Anagrafica Ammistratore'!A$11,('Dati Bolletta'!Q$22)*AF43/100),3),"")</f>
        <v/>
      </c>
      <c r="G43" s="10" t="str" cm="1">
        <f t="array" ref="G43">IFERROR(ROUND(_xlfn.SWITCH(B43,'Anagrafica Ammistratore'!A$4,'Dati Bolletta'!K$5*(E43/'Anagrafica Ammistratore'!F$4),'Anagrafica Ammistratore'!A$5,'Dati Bolletta'!Q$5*(E43/'Anagrafica Ammistratore'!F$5),'Anagrafica Ammistratore'!A$6,'Dati Bolletta'!E$14*(E43/'Anagrafica Ammistratore'!F$6),'Anagrafica Ammistratore'!A$7,'Dati Bolletta'!K$14*(E43/'Anagrafica Ammistratore'!F$7),'Anagrafica Ammistratore'!A$8,'Dati Bolletta'!Q53*(E43/'Anagrafica Ammistratore'!F$8),'Anagrafica Ammistratore'!A$9,'Dati Bolletta'!E$23*(E43/'Anagrafica Ammistratore'!F$9),'Anagrafica Ammistratore'!A$10,'Dati Bolletta'!K$23*(E43/'Anagrafica Ammistratore'!F$10),'Anagrafica Ammistratore'!A$11,'Dati Bolletta'!Q$23*(E43/'Anagrafica Ammistratore'!F$11)),3),"")</f>
        <v/>
      </c>
      <c r="H43" s="10" t="str" cm="1">
        <f t="array" ref="H43">IFERROR(ROUND(_xlfn.SWITCH(B43,'Anagrafica Ammistratore'!A$4,'Dati Bolletta'!K$6*(E43/'Anagrafica Ammistratore'!F$4),'Anagrafica Ammistratore'!A$5,'Dati Bolletta'!Q$6*(E43/'Anagrafica Ammistratore'!F$5),'Anagrafica Ammistratore'!A$6,'Dati Bolletta'!E$15*(E43/'Anagrafica Ammistratore'!F$6),'Anagrafica Ammistratore'!A$7,'Dati Bolletta'!K$15*(E43/'Anagrafica Ammistratore'!F$7),'Anagrafica Ammistratore'!A$8,'Dati Bolletta'!Q54*(E43/'Anagrafica Ammistratore'!F$8),'Anagrafica Ammistratore'!A$9,'Dati Bolletta'!E$24*(E43/'Anagrafica Ammistratore'!F$9),'Anagrafica Ammistratore'!A$10,'Dati Bolletta'!K$24*(E43/'Anagrafica Ammistratore'!F$10),'Anagrafica Ammistratore'!A$11,'Dati Bolletta'!Q$24*(E43/'Anagrafica Ammistratore'!F$11)),3),"")</f>
        <v/>
      </c>
      <c r="I43" s="10" t="str" cm="1">
        <f t="array" ref="I43">IFERROR(ROUND(_xlfn.SWITCH(B43,'Anagrafica Ammistratore'!A$4,'Dati Bolletta'!K$8*(E43/'Anagrafica Ammistratore'!F$4),'Anagrafica Ammistratore'!A$5,'Dati Bolletta'!Q$8*(E43/'Anagrafica Ammistratore'!F$5),'Anagrafica Ammistratore'!A$6,'Dati Bolletta'!E$17*(E43/'Anagrafica Ammistratore'!F$6),'Anagrafica Ammistratore'!A$7,'Dati Bolletta'!K$17*(E43/'Anagrafica Ammistratore'!F$7),'Anagrafica Ammistratore'!A$8,'Dati Bolletta'!Q57*(E43/'Anagrafica Ammistratore'!F$8),'Anagrafica Ammistratore'!A$9,'Dati Bolletta'!E$26*(E43/'Anagrafica Ammistratore'!F$9),'Anagrafica Ammistratore'!A$10,'Dati Bolletta'!K$26*(E43/'Anagrafica Ammistratore'!F$10),'Anagrafica Ammistratore'!A$11,'Dati Bolletta'!Q$26*(E43/'Anagrafica Ammistratore'!F$11)),6),"")</f>
        <v/>
      </c>
      <c r="J43" s="10" t="str" cm="1">
        <f t="array" ref="J43">IFERROR(ROUND(_xlfn.SWITCH(B43,'Anagrafica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Ammistratore'!B52,0)),3),"")</f>
        <v/>
      </c>
      <c r="K43" s="10">
        <f>IFERROR(IF(D43,('Anagrafica Ammistratore'!B$15/'Anagrafica Ammistratore'!B$13),0),"")</f>
        <v>0</v>
      </c>
      <c r="L43" s="11" t="str">
        <f t="shared" si="0"/>
        <v/>
      </c>
      <c r="M43" s="3" cm="1">
        <f t="array" ref="M43">_xlfn.SWITCH(B43,'Anagrafica Ammistratore'!A$4,IF(E43-'Fasce D.NON Resid'!A$2&gt;0,'Fasce D.NON Resid'!A$2,E43),0)</f>
        <v>0</v>
      </c>
      <c r="N43" s="3" cm="1">
        <f t="array" ref="N43">_xlfn.SWITCH(B43,'Anagrafica Ammistratore'!A$4,IF(E43-'Fasce D.NON Resid'!A$3&gt;0,'Fasce D.NON Resid'!A$3-M43,E43-M43),0)</f>
        <v>0</v>
      </c>
      <c r="O43" s="3" cm="1">
        <f t="array" ref="O43">_xlfn.SWITCH(B43,'Anagrafica Ammistratore'!A$4,IF(E43-'Fasce D.NON Resid'!A$4&gt;0,'Fasce D.NON Resid'!A$4-(M43+N43),E43-(M43+N43)),0)</f>
        <v>0</v>
      </c>
      <c r="P43" s="3" cm="1">
        <f t="array" ref="P43">_xlfn.SWITCH(B43,'Anagrafica Ammistratore'!A$4,IF(E43-(M43+N43+O43)&gt;0,E43-(N43+M43+O43),0),0)</f>
        <v>0</v>
      </c>
      <c r="Q43" s="3" cm="1">
        <f t="array" ref="Q43">_xlfn.SWITCH(B43,'Anagrafica Ammistratore'!A$5,IF(E43-'Fasce Art. piccoli'!A$2&gt;0,'Fasce Art. piccoli'!A$2,E43),0)</f>
        <v>0</v>
      </c>
      <c r="R43" s="3" cm="1">
        <f t="array" ref="R43">_xlfn.SWITCH(B43,'Anagrafica Ammistratore'!A$5,IF(E43-'Fasce Art. piccoli'!A$3&gt;0,'Fasce Art. piccoli'!A$3,E43-Q43),0)</f>
        <v>0</v>
      </c>
      <c r="S43" s="3" cm="1">
        <f t="array" ref="S43">_xlfn.SWITCH(B43,'Anagrafica Ammistratore'!A$5,IF(E43-(Q43+R43)&gt;0,E43-(Q43+R43),0),0)</f>
        <v>0</v>
      </c>
      <c r="T43" s="3" cm="1">
        <f t="array" ref="T43">_xlfn.SWITCH(B43,'Anagrafica Ammistratore'!A$9,IF(E43-'Fasce Industr piccoli'!A$2&gt;0,'Fasce Industr piccoli'!A$2,E43),0)</f>
        <v>0</v>
      </c>
      <c r="U43" s="3" cm="1">
        <f t="array" ref="U43">_xlfn.SWITCH(B43,'Anagrafica Ammistratore'!A$9,IF(E43-'Fasce Industr piccoli'!A$2&gt;0,'Fasce Industr piccoli'!A$2,E43-T43),0)</f>
        <v>0</v>
      </c>
      <c r="V43" s="3" cm="1">
        <f t="array" ref="V43">_xlfn.SWITCH(B43,'Anagrafica Ammistratore'!A$9,IF(E43-(T43+U43)&gt;0,E43-(T43+U43),0),0)</f>
        <v>0</v>
      </c>
      <c r="W43" s="3" cm="1">
        <f t="array" ref="W43">_xlfn.SWITCH(B43,'Anagrafica Ammistratore'!A$11,IF(E43-'Fasce Agricolo Zootec'!A$2&gt;0,'Fasce Agricolo Zootec'!A$2,E43),0)</f>
        <v>0</v>
      </c>
      <c r="X43" s="3" cm="1">
        <f t="array" ref="X43">_xlfn.SWITCH(B43,'Anagrafica Ammistratore'!A$11,IF(E43-(W43)&gt;0,E43-(W43),0),0)</f>
        <v>0</v>
      </c>
      <c r="Y43" s="3">
        <f>(M43*'Fasce D.NON Resid'!C$2)+(N43*'Fasce D.NON Resid'!C$3)+(O43*'Fasce D.NON Resid'!C$4)+(P43*'Fasce D.NON Resid'!C$5)</f>
        <v>0</v>
      </c>
      <c r="Z43" s="3">
        <f>+(Q43*'Fasce Art. piccoli'!C$2)+(R43*'Fasce Art. piccoli'!C$3)+(S43*'Fasce Art. piccoli'!C$4)</f>
        <v>0</v>
      </c>
      <c r="AA43" s="3">
        <f>+(T43*'Fasce Industr piccoli'!C$2)+(U43*'Fasce Industr piccoli'!C$3)+(V43*'Fasce Industr piccoli'!C$4)</f>
        <v>0</v>
      </c>
      <c r="AB43" s="3">
        <f>(W43*'Fasce Agricolo Zootec'!C$2)+(X43*'Fasce Agricolo Zootec'!C$3)</f>
        <v>0</v>
      </c>
      <c r="AC43" s="3">
        <f>IF('Fasce D.NON Resid'!B$9,(Y43/'Fasce D.NON Resid'!B$9)*100,0)</f>
        <v>0</v>
      </c>
      <c r="AD43" s="3">
        <f>IF('Fasce Art. piccoli'!B$9,(Z43/'Fasce Art. piccoli'!B$9)*100,0)</f>
        <v>0</v>
      </c>
      <c r="AE43" s="3">
        <f>IF('Fasce Industr piccoli'!B$9,(AA43/'Fasce Industr piccoli'!B$9)*100,0)</f>
        <v>0</v>
      </c>
      <c r="AF43" s="3">
        <f>IF('Fasce Agricolo Zootec'!B$9,(AB43/'Fasce Agricolo Zootec'!B$9)*100,0)</f>
        <v>0</v>
      </c>
    </row>
    <row r="44" spans="1:32" x14ac:dyDescent="0.2">
      <c r="A44" s="3">
        <v>43</v>
      </c>
      <c r="B44" s="4"/>
      <c r="C44" s="4"/>
      <c r="D44" s="4"/>
      <c r="E44" s="3" t="str" cm="1">
        <f t="array" ref="E44">IFERROR(ROUND(D44*(_xlfn.SWITCH(B44,'Anagrafica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Ammistratore'!F$11)/_xlfn.SWITCH(B44,'Anagrafica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4" s="10" t="str" cm="1">
        <f t="array" ref="F44">IFERROR(ROUND(_xlfn.SWITCH(B44,'Anagrafica Ammistratore'!A$4,('Dati Bolletta'!K$4*AC44)/100,'Anagrafica Ammistratore'!A$5,('Dati Bolletta'!Q$4*AD44)/100,'Anagrafica Ammistratore'!A$6,'Dati Bolletta'!E$13*(E44/'Anagrafica Ammistratore'!H$6),'Anagrafica Ammistratore'!A$7,'Dati Bolletta'!K$13*(E44/'Anagrafica Ammistratore'!H$7),'Anagrafica Ammistratore'!A$8,'Dati Bolletta'!Q$13*(E44/'Anagrafica Ammistratore'!H$8),'Anagrafica Ammistratore'!A$9,('Dati Bolletta'!E$22*AE44)/100,'Anagrafica Ammistratore'!A$10,'Dati Bolletta'!K$22*(E44/'Anagrafica Ammistratore'!H$10),'Anagrafica Ammistratore'!A$11,('Dati Bolletta'!Q$22)*AF44/100),3),"")</f>
        <v/>
      </c>
      <c r="G44" s="10" t="str" cm="1">
        <f t="array" ref="G44">IFERROR(ROUND(_xlfn.SWITCH(B44,'Anagrafica Ammistratore'!A$4,'Dati Bolletta'!K$5*(E44/'Anagrafica Ammistratore'!F$4),'Anagrafica Ammistratore'!A$5,'Dati Bolletta'!Q$5*(E44/'Anagrafica Ammistratore'!F$5),'Anagrafica Ammistratore'!A$6,'Dati Bolletta'!E$14*(E44/'Anagrafica Ammistratore'!F$6),'Anagrafica Ammistratore'!A$7,'Dati Bolletta'!K$14*(E44/'Anagrafica Ammistratore'!F$7),'Anagrafica Ammistratore'!A$8,'Dati Bolletta'!Q54*(E44/'Anagrafica Ammistratore'!F$8),'Anagrafica Ammistratore'!A$9,'Dati Bolletta'!E$23*(E44/'Anagrafica Ammistratore'!F$9),'Anagrafica Ammistratore'!A$10,'Dati Bolletta'!K$23*(E44/'Anagrafica Ammistratore'!F$10),'Anagrafica Ammistratore'!A$11,'Dati Bolletta'!Q$23*(E44/'Anagrafica Ammistratore'!F$11)),3),"")</f>
        <v/>
      </c>
      <c r="H44" s="10" t="str" cm="1">
        <f t="array" ref="H44">IFERROR(ROUND(_xlfn.SWITCH(B44,'Anagrafica Ammistratore'!A$4,'Dati Bolletta'!K$6*(E44/'Anagrafica Ammistratore'!F$4),'Anagrafica Ammistratore'!A$5,'Dati Bolletta'!Q$6*(E44/'Anagrafica Ammistratore'!F$5),'Anagrafica Ammistratore'!A$6,'Dati Bolletta'!E$15*(E44/'Anagrafica Ammistratore'!F$6),'Anagrafica Ammistratore'!A$7,'Dati Bolletta'!K$15*(E44/'Anagrafica Ammistratore'!F$7),'Anagrafica Ammistratore'!A$8,'Dati Bolletta'!Q55*(E44/'Anagrafica Ammistratore'!F$8),'Anagrafica Ammistratore'!A$9,'Dati Bolletta'!E$24*(E44/'Anagrafica Ammistratore'!F$9),'Anagrafica Ammistratore'!A$10,'Dati Bolletta'!K$24*(E44/'Anagrafica Ammistratore'!F$10),'Anagrafica Ammistratore'!A$11,'Dati Bolletta'!Q$24*(E44/'Anagrafica Ammistratore'!F$11)),3),"")</f>
        <v/>
      </c>
      <c r="I44" s="10" t="str" cm="1">
        <f t="array" ref="I44">IFERROR(ROUND(_xlfn.SWITCH(B44,'Anagrafica Ammistratore'!A$4,'Dati Bolletta'!K$8*(E44/'Anagrafica Ammistratore'!F$4),'Anagrafica Ammistratore'!A$5,'Dati Bolletta'!Q$8*(E44/'Anagrafica Ammistratore'!F$5),'Anagrafica Ammistratore'!A$6,'Dati Bolletta'!E$17*(E44/'Anagrafica Ammistratore'!F$6),'Anagrafica Ammistratore'!A$7,'Dati Bolletta'!K$17*(E44/'Anagrafica Ammistratore'!F$7),'Anagrafica Ammistratore'!A$8,'Dati Bolletta'!Q58*(E44/'Anagrafica Ammistratore'!F$8),'Anagrafica Ammistratore'!A$9,'Dati Bolletta'!E$26*(E44/'Anagrafica Ammistratore'!F$9),'Anagrafica Ammistratore'!A$10,'Dati Bolletta'!K$26*(E44/'Anagrafica Ammistratore'!F$10),'Anagrafica Ammistratore'!A$11,'Dati Bolletta'!Q$26*(E44/'Anagrafica Ammistratore'!F$11)),6),"")</f>
        <v/>
      </c>
      <c r="J44" s="10" t="str" cm="1">
        <f t="array" ref="J44">IFERROR(ROUND(_xlfn.SWITCH(B44,'Anagrafica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Ammistratore'!B53,0)),3),"")</f>
        <v/>
      </c>
      <c r="K44" s="10">
        <f>IFERROR(IF(D44,('Anagrafica Ammistratore'!B$15/'Anagrafica Ammistratore'!B$13),0),"")</f>
        <v>0</v>
      </c>
      <c r="L44" s="11" t="str">
        <f t="shared" si="0"/>
        <v/>
      </c>
      <c r="M44" s="3" cm="1">
        <f t="array" ref="M44">_xlfn.SWITCH(B44,'Anagrafica Ammistratore'!A$4,IF(E44-'Fasce D.NON Resid'!A$2&gt;0,'Fasce D.NON Resid'!A$2,E44),0)</f>
        <v>0</v>
      </c>
      <c r="N44" s="3" cm="1">
        <f t="array" ref="N44">_xlfn.SWITCH(B44,'Anagrafica Ammistratore'!A$4,IF(E44-'Fasce D.NON Resid'!A$3&gt;0,'Fasce D.NON Resid'!A$3-M44,E44-M44),0)</f>
        <v>0</v>
      </c>
      <c r="O44" s="3" cm="1">
        <f t="array" ref="O44">_xlfn.SWITCH(B44,'Anagrafica Ammistratore'!A$4,IF(E44-'Fasce D.NON Resid'!A$4&gt;0,'Fasce D.NON Resid'!A$4-(M44+N44),E44-(M44+N44)),0)</f>
        <v>0</v>
      </c>
      <c r="P44" s="3" cm="1">
        <f t="array" ref="P44">_xlfn.SWITCH(B44,'Anagrafica Ammistratore'!A$4,IF(E44-(M44+N44+O44)&gt;0,E44-(N44+M44+O44),0),0)</f>
        <v>0</v>
      </c>
      <c r="Q44" s="3" cm="1">
        <f t="array" ref="Q44">_xlfn.SWITCH(B44,'Anagrafica Ammistratore'!A$5,IF(E44-'Fasce Art. piccoli'!A$2&gt;0,'Fasce Art. piccoli'!A$2,E44),0)</f>
        <v>0</v>
      </c>
      <c r="R44" s="3" cm="1">
        <f t="array" ref="R44">_xlfn.SWITCH(B44,'Anagrafica Ammistratore'!A$5,IF(E44-'Fasce Art. piccoli'!A$3&gt;0,'Fasce Art. piccoli'!A$3,E44-Q44),0)</f>
        <v>0</v>
      </c>
      <c r="S44" s="3" cm="1">
        <f t="array" ref="S44">_xlfn.SWITCH(B44,'Anagrafica Ammistratore'!A$5,IF(E44-(Q44+R44)&gt;0,E44-(Q44+R44),0),0)</f>
        <v>0</v>
      </c>
      <c r="T44" s="3" cm="1">
        <f t="array" ref="T44">_xlfn.SWITCH(B44,'Anagrafica Ammistratore'!A$9,IF(E44-'Fasce Industr piccoli'!A$2&gt;0,'Fasce Industr piccoli'!A$2,E44),0)</f>
        <v>0</v>
      </c>
      <c r="U44" s="3" cm="1">
        <f t="array" ref="U44">_xlfn.SWITCH(B44,'Anagrafica Ammistratore'!A$9,IF(E44-'Fasce Industr piccoli'!A$2&gt;0,'Fasce Industr piccoli'!A$2,E44-T44),0)</f>
        <v>0</v>
      </c>
      <c r="V44" s="3" cm="1">
        <f t="array" ref="V44">_xlfn.SWITCH(B44,'Anagrafica Ammistratore'!A$9,IF(E44-(T44+U44)&gt;0,E44-(T44+U44),0),0)</f>
        <v>0</v>
      </c>
      <c r="W44" s="3" cm="1">
        <f t="array" ref="W44">_xlfn.SWITCH(B44,'Anagrafica Ammistratore'!A$11,IF(E44-'Fasce Agricolo Zootec'!A$2&gt;0,'Fasce Agricolo Zootec'!A$2,E44),0)</f>
        <v>0</v>
      </c>
      <c r="X44" s="3" cm="1">
        <f t="array" ref="X44">_xlfn.SWITCH(B44,'Anagrafica Ammistratore'!A$11,IF(E44-(W44)&gt;0,E44-(W44),0),0)</f>
        <v>0</v>
      </c>
      <c r="Y44" s="3">
        <f>(M44*'Fasce D.NON Resid'!C$2)+(N44*'Fasce D.NON Resid'!C$3)+(O44*'Fasce D.NON Resid'!C$4)+(P44*'Fasce D.NON Resid'!C$5)</f>
        <v>0</v>
      </c>
      <c r="Z44" s="3">
        <f>+(Q44*'Fasce Art. piccoli'!C$2)+(R44*'Fasce Art. piccoli'!C$3)+(S44*'Fasce Art. piccoli'!C$4)</f>
        <v>0</v>
      </c>
      <c r="AA44" s="3">
        <f>+(T44*'Fasce Industr piccoli'!C$2)+(U44*'Fasce Industr piccoli'!C$3)+(V44*'Fasce Industr piccoli'!C$4)</f>
        <v>0</v>
      </c>
      <c r="AB44" s="3">
        <f>(W44*'Fasce Agricolo Zootec'!C$2)+(X44*'Fasce Agricolo Zootec'!C$3)</f>
        <v>0</v>
      </c>
      <c r="AC44" s="3">
        <f>IF('Fasce D.NON Resid'!B$9,(Y44/'Fasce D.NON Resid'!B$9)*100,0)</f>
        <v>0</v>
      </c>
      <c r="AD44" s="3">
        <f>IF('Fasce Art. piccoli'!B$9,(Z44/'Fasce Art. piccoli'!B$9)*100,0)</f>
        <v>0</v>
      </c>
      <c r="AE44" s="3">
        <f>IF('Fasce Industr piccoli'!B$9,(AA44/'Fasce Industr piccoli'!B$9)*100,0)</f>
        <v>0</v>
      </c>
      <c r="AF44" s="3">
        <f>IF('Fasce Agricolo Zootec'!B$9,(AB44/'Fasce Agricolo Zootec'!B$9)*100,0)</f>
        <v>0</v>
      </c>
    </row>
    <row r="45" spans="1:32" x14ac:dyDescent="0.2">
      <c r="A45" s="3">
        <v>44</v>
      </c>
      <c r="B45" s="4"/>
      <c r="C45" s="4"/>
      <c r="D45" s="4"/>
      <c r="E45" s="3" t="str" cm="1">
        <f t="array" ref="E45">IFERROR(ROUND(D45*(_xlfn.SWITCH(B45,'Anagrafica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Ammistratore'!F$11)/_xlfn.SWITCH(B45,'Anagrafica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5" s="10" t="str" cm="1">
        <f t="array" ref="F45">IFERROR(ROUND(_xlfn.SWITCH(B45,'Anagrafica Ammistratore'!A$4,('Dati Bolletta'!K$4*AC45)/100,'Anagrafica Ammistratore'!A$5,('Dati Bolletta'!Q$4*AD45)/100,'Anagrafica Ammistratore'!A$6,'Dati Bolletta'!E$13*(E45/'Anagrafica Ammistratore'!H$6),'Anagrafica Ammistratore'!A$7,'Dati Bolletta'!K$13*(E45/'Anagrafica Ammistratore'!H$7),'Anagrafica Ammistratore'!A$8,'Dati Bolletta'!Q$13*(E45/'Anagrafica Ammistratore'!H$8),'Anagrafica Ammistratore'!A$9,('Dati Bolletta'!E$22*AE45)/100,'Anagrafica Ammistratore'!A$10,'Dati Bolletta'!K$22*(E45/'Anagrafica Ammistratore'!H$10),'Anagrafica Ammistratore'!A$11,('Dati Bolletta'!Q$22)*AF45/100),3),"")</f>
        <v/>
      </c>
      <c r="G45" s="10" t="str" cm="1">
        <f t="array" ref="G45">IFERROR(ROUND(_xlfn.SWITCH(B45,'Anagrafica Ammistratore'!A$4,'Dati Bolletta'!K$5*(E45/'Anagrafica Ammistratore'!F$4),'Anagrafica Ammistratore'!A$5,'Dati Bolletta'!Q$5*(E45/'Anagrafica Ammistratore'!F$5),'Anagrafica Ammistratore'!A$6,'Dati Bolletta'!E$14*(E45/'Anagrafica Ammistratore'!F$6),'Anagrafica Ammistratore'!A$7,'Dati Bolletta'!K$14*(E45/'Anagrafica Ammistratore'!F$7),'Anagrafica Ammistratore'!A$8,'Dati Bolletta'!Q55*(E45/'Anagrafica Ammistratore'!F$8),'Anagrafica Ammistratore'!A$9,'Dati Bolletta'!E$23*(E45/'Anagrafica Ammistratore'!F$9),'Anagrafica Ammistratore'!A$10,'Dati Bolletta'!K$23*(E45/'Anagrafica Ammistratore'!F$10),'Anagrafica Ammistratore'!A$11,'Dati Bolletta'!Q$23*(E45/'Anagrafica Ammistratore'!F$11)),3),"")</f>
        <v/>
      </c>
      <c r="H45" s="10" t="str" cm="1">
        <f t="array" ref="H45">IFERROR(ROUND(_xlfn.SWITCH(B45,'Anagrafica Ammistratore'!A$4,'Dati Bolletta'!K$6*(E45/'Anagrafica Ammistratore'!F$4),'Anagrafica Ammistratore'!A$5,'Dati Bolletta'!Q$6*(E45/'Anagrafica Ammistratore'!F$5),'Anagrafica Ammistratore'!A$6,'Dati Bolletta'!E$15*(E45/'Anagrafica Ammistratore'!F$6),'Anagrafica Ammistratore'!A$7,'Dati Bolletta'!K$15*(E45/'Anagrafica Ammistratore'!F$7),'Anagrafica Ammistratore'!A$8,'Dati Bolletta'!Q56*(E45/'Anagrafica Ammistratore'!F$8),'Anagrafica Ammistratore'!A$9,'Dati Bolletta'!E$24*(E45/'Anagrafica Ammistratore'!F$9),'Anagrafica Ammistratore'!A$10,'Dati Bolletta'!K$24*(E45/'Anagrafica Ammistratore'!F$10),'Anagrafica Ammistratore'!A$11,'Dati Bolletta'!Q$24*(E45/'Anagrafica Ammistratore'!F$11)),3),"")</f>
        <v/>
      </c>
      <c r="I45" s="10" t="str" cm="1">
        <f t="array" ref="I45">IFERROR(ROUND(_xlfn.SWITCH(B45,'Anagrafica Ammistratore'!A$4,'Dati Bolletta'!K$8*(E45/'Anagrafica Ammistratore'!F$4),'Anagrafica Ammistratore'!A$5,'Dati Bolletta'!Q$8*(E45/'Anagrafica Ammistratore'!F$5),'Anagrafica Ammistratore'!A$6,'Dati Bolletta'!E$17*(E45/'Anagrafica Ammistratore'!F$6),'Anagrafica Ammistratore'!A$7,'Dati Bolletta'!K$17*(E45/'Anagrafica Ammistratore'!F$7),'Anagrafica Ammistratore'!A$8,'Dati Bolletta'!Q59*(E45/'Anagrafica Ammistratore'!F$8),'Anagrafica Ammistratore'!A$9,'Dati Bolletta'!E$26*(E45/'Anagrafica Ammistratore'!F$9),'Anagrafica Ammistratore'!A$10,'Dati Bolletta'!K$26*(E45/'Anagrafica Ammistratore'!F$10),'Anagrafica Ammistratore'!A$11,'Dati Bolletta'!Q$26*(E45/'Anagrafica Ammistratore'!F$11)),6),"")</f>
        <v/>
      </c>
      <c r="J45" s="10" t="str" cm="1">
        <f t="array" ref="J45">IFERROR(ROUND(_xlfn.SWITCH(B45,'Anagrafica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Ammistratore'!B54,0)),3),"")</f>
        <v/>
      </c>
      <c r="K45" s="10">
        <f>IFERROR(IF(D45,('Anagrafica Ammistratore'!B$15/'Anagrafica Ammistratore'!B$13),0),"")</f>
        <v>0</v>
      </c>
      <c r="L45" s="11" t="str">
        <f t="shared" si="0"/>
        <v/>
      </c>
      <c r="M45" s="3" cm="1">
        <f t="array" ref="M45">_xlfn.SWITCH(B45,'Anagrafica Ammistratore'!A$4,IF(E45-'Fasce D.NON Resid'!A$2&gt;0,'Fasce D.NON Resid'!A$2,E45),0)</f>
        <v>0</v>
      </c>
      <c r="N45" s="3" cm="1">
        <f t="array" ref="N45">_xlfn.SWITCH(B45,'Anagrafica Ammistratore'!A$4,IF(E45-'Fasce D.NON Resid'!A$3&gt;0,'Fasce D.NON Resid'!A$3-M45,E45-M45),0)</f>
        <v>0</v>
      </c>
      <c r="O45" s="3" cm="1">
        <f t="array" ref="O45">_xlfn.SWITCH(B45,'Anagrafica Ammistratore'!A$4,IF(E45-'Fasce D.NON Resid'!A$4&gt;0,'Fasce D.NON Resid'!A$4-(M45+N45),E45-(M45+N45)),0)</f>
        <v>0</v>
      </c>
      <c r="P45" s="3" cm="1">
        <f t="array" ref="P45">_xlfn.SWITCH(B45,'Anagrafica Ammistratore'!A$4,IF(E45-(M45+N45+O45)&gt;0,E45-(N45+M45+O45),0),0)</f>
        <v>0</v>
      </c>
      <c r="Q45" s="3" cm="1">
        <f t="array" ref="Q45">_xlfn.SWITCH(B45,'Anagrafica Ammistratore'!A$5,IF(E45-'Fasce Art. piccoli'!A$2&gt;0,'Fasce Art. piccoli'!A$2,E45),0)</f>
        <v>0</v>
      </c>
      <c r="R45" s="3" cm="1">
        <f t="array" ref="R45">_xlfn.SWITCH(B45,'Anagrafica Ammistratore'!A$5,IF(E45-'Fasce Art. piccoli'!A$3&gt;0,'Fasce Art. piccoli'!A$3,E45-Q45),0)</f>
        <v>0</v>
      </c>
      <c r="S45" s="3" cm="1">
        <f t="array" ref="S45">_xlfn.SWITCH(B45,'Anagrafica Ammistratore'!A$5,IF(E45-(Q45+R45)&gt;0,E45-(Q45+R45),0),0)</f>
        <v>0</v>
      </c>
      <c r="T45" s="3" cm="1">
        <f t="array" ref="T45">_xlfn.SWITCH(B45,'Anagrafica Ammistratore'!A$9,IF(E45-'Fasce Industr piccoli'!A$2&gt;0,'Fasce Industr piccoli'!A$2,E45),0)</f>
        <v>0</v>
      </c>
      <c r="U45" s="3" cm="1">
        <f t="array" ref="U45">_xlfn.SWITCH(B45,'Anagrafica Ammistratore'!A$9,IF(E45-'Fasce Industr piccoli'!A$2&gt;0,'Fasce Industr piccoli'!A$2,E45-T45),0)</f>
        <v>0</v>
      </c>
      <c r="V45" s="3" cm="1">
        <f t="array" ref="V45">_xlfn.SWITCH(B45,'Anagrafica Ammistratore'!A$9,IF(E45-(T45+U45)&gt;0,E45-(T45+U45),0),0)</f>
        <v>0</v>
      </c>
      <c r="W45" s="3" cm="1">
        <f t="array" ref="W45">_xlfn.SWITCH(B45,'Anagrafica Ammistratore'!A$11,IF(E45-'Fasce Agricolo Zootec'!A$2&gt;0,'Fasce Agricolo Zootec'!A$2,E45),0)</f>
        <v>0</v>
      </c>
      <c r="X45" s="3" cm="1">
        <f t="array" ref="X45">_xlfn.SWITCH(B45,'Anagrafica Ammistratore'!A$11,IF(E45-(W45)&gt;0,E45-(W45),0),0)</f>
        <v>0</v>
      </c>
      <c r="Y45" s="3">
        <f>(M45*'Fasce D.NON Resid'!C$2)+(N45*'Fasce D.NON Resid'!C$3)+(O45*'Fasce D.NON Resid'!C$4)+(P45*'Fasce D.NON Resid'!C$5)</f>
        <v>0</v>
      </c>
      <c r="Z45" s="3">
        <f>+(Q45*'Fasce Art. piccoli'!C$2)+(R45*'Fasce Art. piccoli'!C$3)+(S45*'Fasce Art. piccoli'!C$4)</f>
        <v>0</v>
      </c>
      <c r="AA45" s="3">
        <f>+(T45*'Fasce Industr piccoli'!C$2)+(U45*'Fasce Industr piccoli'!C$3)+(V45*'Fasce Industr piccoli'!C$4)</f>
        <v>0</v>
      </c>
      <c r="AB45" s="3">
        <f>(W45*'Fasce Agricolo Zootec'!C$2)+(X45*'Fasce Agricolo Zootec'!C$3)</f>
        <v>0</v>
      </c>
      <c r="AC45" s="3">
        <f>IF('Fasce D.NON Resid'!B$9,(Y45/'Fasce D.NON Resid'!B$9)*100,0)</f>
        <v>0</v>
      </c>
      <c r="AD45" s="3">
        <f>IF('Fasce Art. piccoli'!B$9,(Z45/'Fasce Art. piccoli'!B$9)*100,0)</f>
        <v>0</v>
      </c>
      <c r="AE45" s="3">
        <f>IF('Fasce Industr piccoli'!B$9,(AA45/'Fasce Industr piccoli'!B$9)*100,0)</f>
        <v>0</v>
      </c>
      <c r="AF45" s="3">
        <f>IF('Fasce Agricolo Zootec'!B$9,(AB45/'Fasce Agricolo Zootec'!B$9)*100,0)</f>
        <v>0</v>
      </c>
    </row>
    <row r="46" spans="1:32" x14ac:dyDescent="0.2">
      <c r="A46" s="3">
        <v>45</v>
      </c>
      <c r="B46" s="4"/>
      <c r="C46" s="4"/>
      <c r="D46" s="4"/>
      <c r="E46" s="3" t="str" cm="1">
        <f t="array" ref="E46">IFERROR(ROUND(D46*(_xlfn.SWITCH(B46,'Anagrafica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Ammistratore'!F$11)/_xlfn.SWITCH(B46,'Anagrafica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6" s="10" t="str" cm="1">
        <f t="array" ref="F46">IFERROR(ROUND(_xlfn.SWITCH(B46,'Anagrafica Ammistratore'!A$4,('Dati Bolletta'!K$4*AC46)/100,'Anagrafica Ammistratore'!A$5,('Dati Bolletta'!Q$4*AD46)/100,'Anagrafica Ammistratore'!A$6,'Dati Bolletta'!E$13*(E46/'Anagrafica Ammistratore'!H$6),'Anagrafica Ammistratore'!A$7,'Dati Bolletta'!K$13*(E46/'Anagrafica Ammistratore'!H$7),'Anagrafica Ammistratore'!A$8,'Dati Bolletta'!Q$13*(E46/'Anagrafica Ammistratore'!H$8),'Anagrafica Ammistratore'!A$9,('Dati Bolletta'!E$22*AE46)/100,'Anagrafica Ammistratore'!A$10,'Dati Bolletta'!K$22*(E46/'Anagrafica Ammistratore'!H$10),'Anagrafica Ammistratore'!A$11,('Dati Bolletta'!Q$22)*AF46/100),3),"")</f>
        <v/>
      </c>
      <c r="G46" s="10" t="str" cm="1">
        <f t="array" ref="G46">IFERROR(ROUND(_xlfn.SWITCH(B46,'Anagrafica Ammistratore'!A$4,'Dati Bolletta'!K$5*(E46/'Anagrafica Ammistratore'!F$4),'Anagrafica Ammistratore'!A$5,'Dati Bolletta'!Q$5*(E46/'Anagrafica Ammistratore'!F$5),'Anagrafica Ammistratore'!A$6,'Dati Bolletta'!E$14*(E46/'Anagrafica Ammistratore'!F$6),'Anagrafica Ammistratore'!A$7,'Dati Bolletta'!K$14*(E46/'Anagrafica Ammistratore'!F$7),'Anagrafica Ammistratore'!A$8,'Dati Bolletta'!Q56*(E46/'Anagrafica Ammistratore'!F$8),'Anagrafica Ammistratore'!A$9,'Dati Bolletta'!E$23*(E46/'Anagrafica Ammistratore'!F$9),'Anagrafica Ammistratore'!A$10,'Dati Bolletta'!K$23*(E46/'Anagrafica Ammistratore'!F$10),'Anagrafica Ammistratore'!A$11,'Dati Bolletta'!Q$23*(E46/'Anagrafica Ammistratore'!F$11)),3),"")</f>
        <v/>
      </c>
      <c r="H46" s="10" t="str" cm="1">
        <f t="array" ref="H46">IFERROR(ROUND(_xlfn.SWITCH(B46,'Anagrafica Ammistratore'!A$4,'Dati Bolletta'!K$6*(E46/'Anagrafica Ammistratore'!F$4),'Anagrafica Ammistratore'!A$5,'Dati Bolletta'!Q$6*(E46/'Anagrafica Ammistratore'!F$5),'Anagrafica Ammistratore'!A$6,'Dati Bolletta'!E$15*(E46/'Anagrafica Ammistratore'!F$6),'Anagrafica Ammistratore'!A$7,'Dati Bolletta'!K$15*(E46/'Anagrafica Ammistratore'!F$7),'Anagrafica Ammistratore'!A$8,'Dati Bolletta'!Q57*(E46/'Anagrafica Ammistratore'!F$8),'Anagrafica Ammistratore'!A$9,'Dati Bolletta'!E$24*(E46/'Anagrafica Ammistratore'!F$9),'Anagrafica Ammistratore'!A$10,'Dati Bolletta'!K$24*(E46/'Anagrafica Ammistratore'!F$10),'Anagrafica Ammistratore'!A$11,'Dati Bolletta'!Q$24*(E46/'Anagrafica Ammistratore'!F$11)),3),"")</f>
        <v/>
      </c>
      <c r="I46" s="10" t="str" cm="1">
        <f t="array" ref="I46">IFERROR(ROUND(_xlfn.SWITCH(B46,'Anagrafica Ammistratore'!A$4,'Dati Bolletta'!K$8*(E46/'Anagrafica Ammistratore'!F$4),'Anagrafica Ammistratore'!A$5,'Dati Bolletta'!Q$8*(E46/'Anagrafica Ammistratore'!F$5),'Anagrafica Ammistratore'!A$6,'Dati Bolletta'!E$17*(E46/'Anagrafica Ammistratore'!F$6),'Anagrafica Ammistratore'!A$7,'Dati Bolletta'!K$17*(E46/'Anagrafica Ammistratore'!F$7),'Anagrafica Ammistratore'!A$8,'Dati Bolletta'!Q60*(E46/'Anagrafica Ammistratore'!F$8),'Anagrafica Ammistratore'!A$9,'Dati Bolletta'!E$26*(E46/'Anagrafica Ammistratore'!F$9),'Anagrafica Ammistratore'!A$10,'Dati Bolletta'!K$26*(E46/'Anagrafica Ammistratore'!F$10),'Anagrafica Ammistratore'!A$11,'Dati Bolletta'!Q$26*(E46/'Anagrafica Ammistratore'!F$11)),6),"")</f>
        <v/>
      </c>
      <c r="J46" s="10" t="str" cm="1">
        <f t="array" ref="J46">IFERROR(ROUND(_xlfn.SWITCH(B46,'Anagrafica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Ammistratore'!B55,0)),3),"")</f>
        <v/>
      </c>
      <c r="K46" s="10">
        <f>IFERROR(IF(D46,('Anagrafica Ammistratore'!B$15/'Anagrafica Ammistratore'!B$13),0),"")</f>
        <v>0</v>
      </c>
      <c r="L46" s="11" t="str">
        <f t="shared" si="0"/>
        <v/>
      </c>
      <c r="M46" s="3" cm="1">
        <f t="array" ref="M46">_xlfn.SWITCH(B46,'Anagrafica Ammistratore'!A$4,IF(E46-'Fasce D.NON Resid'!A$2&gt;0,'Fasce D.NON Resid'!A$2,E46),0)</f>
        <v>0</v>
      </c>
      <c r="N46" s="3" cm="1">
        <f t="array" ref="N46">_xlfn.SWITCH(B46,'Anagrafica Ammistratore'!A$4,IF(E46-'Fasce D.NON Resid'!A$3&gt;0,'Fasce D.NON Resid'!A$3-M46,E46-M46),0)</f>
        <v>0</v>
      </c>
      <c r="O46" s="3" cm="1">
        <f t="array" ref="O46">_xlfn.SWITCH(B46,'Anagrafica Ammistratore'!A$4,IF(E46-'Fasce D.NON Resid'!A$4&gt;0,'Fasce D.NON Resid'!A$4-(M46+N46),E46-(M46+N46)),0)</f>
        <v>0</v>
      </c>
      <c r="P46" s="3" cm="1">
        <f t="array" ref="P46">_xlfn.SWITCH(B46,'Anagrafica Ammistratore'!A$4,IF(E46-(M46+N46+O46)&gt;0,E46-(N46+M46+O46),0),0)</f>
        <v>0</v>
      </c>
      <c r="Q46" s="3" cm="1">
        <f t="array" ref="Q46">_xlfn.SWITCH(B46,'Anagrafica Ammistratore'!A$5,IF(E46-'Fasce Art. piccoli'!A$2&gt;0,'Fasce Art. piccoli'!A$2,E46),0)</f>
        <v>0</v>
      </c>
      <c r="R46" s="3" cm="1">
        <f t="array" ref="R46">_xlfn.SWITCH(B46,'Anagrafica Ammistratore'!A$5,IF(E46-'Fasce Art. piccoli'!A$3&gt;0,'Fasce Art. piccoli'!A$3,E46-Q46),0)</f>
        <v>0</v>
      </c>
      <c r="S46" s="3" cm="1">
        <f t="array" ref="S46">_xlfn.SWITCH(B46,'Anagrafica Ammistratore'!A$5,IF(E46-(Q46+R46)&gt;0,E46-(Q46+R46),0),0)</f>
        <v>0</v>
      </c>
      <c r="T46" s="3" cm="1">
        <f t="array" ref="T46">_xlfn.SWITCH(B46,'Anagrafica Ammistratore'!A$9,IF(E46-'Fasce Industr piccoli'!A$2&gt;0,'Fasce Industr piccoli'!A$2,E46),0)</f>
        <v>0</v>
      </c>
      <c r="U46" s="3" cm="1">
        <f t="array" ref="U46">_xlfn.SWITCH(B46,'Anagrafica Ammistratore'!A$9,IF(E46-'Fasce Industr piccoli'!A$2&gt;0,'Fasce Industr piccoli'!A$2,E46-T46),0)</f>
        <v>0</v>
      </c>
      <c r="V46" s="3" cm="1">
        <f t="array" ref="V46">_xlfn.SWITCH(B46,'Anagrafica Ammistratore'!A$9,IF(E46-(T46+U46)&gt;0,E46-(T46+U46),0),0)</f>
        <v>0</v>
      </c>
      <c r="W46" s="3" cm="1">
        <f t="array" ref="W46">_xlfn.SWITCH(B46,'Anagrafica Ammistratore'!A$11,IF(E46-'Fasce Agricolo Zootec'!A$2&gt;0,'Fasce Agricolo Zootec'!A$2,E46),0)</f>
        <v>0</v>
      </c>
      <c r="X46" s="3" cm="1">
        <f t="array" ref="X46">_xlfn.SWITCH(B46,'Anagrafica Ammistratore'!A$11,IF(E46-(W46)&gt;0,E46-(W46),0),0)</f>
        <v>0</v>
      </c>
      <c r="Y46" s="3">
        <f>(M46*'Fasce D.NON Resid'!C$2)+(N46*'Fasce D.NON Resid'!C$3)+(O46*'Fasce D.NON Resid'!C$4)+(P46*'Fasce D.NON Resid'!C$5)</f>
        <v>0</v>
      </c>
      <c r="Z46" s="3">
        <f>+(Q46*'Fasce Art. piccoli'!C$2)+(R46*'Fasce Art. piccoli'!C$3)+(S46*'Fasce Art. piccoli'!C$4)</f>
        <v>0</v>
      </c>
      <c r="AA46" s="3">
        <f>+(T46*'Fasce Industr piccoli'!C$2)+(U46*'Fasce Industr piccoli'!C$3)+(V46*'Fasce Industr piccoli'!C$4)</f>
        <v>0</v>
      </c>
      <c r="AB46" s="3">
        <f>(W46*'Fasce Agricolo Zootec'!C$2)+(X46*'Fasce Agricolo Zootec'!C$3)</f>
        <v>0</v>
      </c>
      <c r="AC46" s="3">
        <f>IF('Fasce D.NON Resid'!B$9,(Y46/'Fasce D.NON Resid'!B$9)*100,0)</f>
        <v>0</v>
      </c>
      <c r="AD46" s="3">
        <f>IF('Fasce Art. piccoli'!B$9,(Z46/'Fasce Art. piccoli'!B$9)*100,0)</f>
        <v>0</v>
      </c>
      <c r="AE46" s="3">
        <f>IF('Fasce Industr piccoli'!B$9,(AA46/'Fasce Industr piccoli'!B$9)*100,0)</f>
        <v>0</v>
      </c>
      <c r="AF46" s="3">
        <f>IF('Fasce Agricolo Zootec'!B$9,(AB46/'Fasce Agricolo Zootec'!B$9)*100,0)</f>
        <v>0</v>
      </c>
    </row>
    <row r="47" spans="1:32" x14ac:dyDescent="0.2">
      <c r="A47" s="3">
        <v>46</v>
      </c>
      <c r="B47" s="4"/>
      <c r="C47" s="4"/>
      <c r="D47" s="4"/>
      <c r="E47" s="3" t="str" cm="1">
        <f t="array" ref="E47">IFERROR(ROUND(D47*(_xlfn.SWITCH(B47,'Anagrafica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Ammistratore'!F$11)/_xlfn.SWITCH(B47,'Anagrafica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7" s="10" t="str" cm="1">
        <f t="array" ref="F47">IFERROR(ROUND(_xlfn.SWITCH(B47,'Anagrafica Ammistratore'!A$4,('Dati Bolletta'!K$4*AC47)/100,'Anagrafica Ammistratore'!A$5,('Dati Bolletta'!Q$4*AD47)/100,'Anagrafica Ammistratore'!A$6,'Dati Bolletta'!E$13*(E47/'Anagrafica Ammistratore'!H$6),'Anagrafica Ammistratore'!A$7,'Dati Bolletta'!K$13*(E47/'Anagrafica Ammistratore'!H$7),'Anagrafica Ammistratore'!A$8,'Dati Bolletta'!Q$13*(E47/'Anagrafica Ammistratore'!H$8),'Anagrafica Ammistratore'!A$9,('Dati Bolletta'!E$22*AE47)/100,'Anagrafica Ammistratore'!A$10,'Dati Bolletta'!K$22*(E47/'Anagrafica Ammistratore'!H$10),'Anagrafica Ammistratore'!A$11,('Dati Bolletta'!Q$22)*AF47/100),3),"")</f>
        <v/>
      </c>
      <c r="G47" s="10" t="str" cm="1">
        <f t="array" ref="G47">IFERROR(ROUND(_xlfn.SWITCH(B47,'Anagrafica Ammistratore'!A$4,'Dati Bolletta'!K$5*(E47/'Anagrafica Ammistratore'!F$4),'Anagrafica Ammistratore'!A$5,'Dati Bolletta'!Q$5*(E47/'Anagrafica Ammistratore'!F$5),'Anagrafica Ammistratore'!A$6,'Dati Bolletta'!E$14*(E47/'Anagrafica Ammistratore'!F$6),'Anagrafica Ammistratore'!A$7,'Dati Bolletta'!K$14*(E47/'Anagrafica Ammistratore'!F$7),'Anagrafica Ammistratore'!A$8,'Dati Bolletta'!Q57*(E47/'Anagrafica Ammistratore'!F$8),'Anagrafica Ammistratore'!A$9,'Dati Bolletta'!E$23*(E47/'Anagrafica Ammistratore'!F$9),'Anagrafica Ammistratore'!A$10,'Dati Bolletta'!K$23*(E47/'Anagrafica Ammistratore'!F$10),'Anagrafica Ammistratore'!A$11,'Dati Bolletta'!Q$23*(E47/'Anagrafica Ammistratore'!F$11)),3),"")</f>
        <v/>
      </c>
      <c r="H47" s="10" t="str" cm="1">
        <f t="array" ref="H47">IFERROR(ROUND(_xlfn.SWITCH(B47,'Anagrafica Ammistratore'!A$4,'Dati Bolletta'!K$6*(E47/'Anagrafica Ammistratore'!F$4),'Anagrafica Ammistratore'!A$5,'Dati Bolletta'!Q$6*(E47/'Anagrafica Ammistratore'!F$5),'Anagrafica Ammistratore'!A$6,'Dati Bolletta'!E$15*(E47/'Anagrafica Ammistratore'!F$6),'Anagrafica Ammistratore'!A$7,'Dati Bolletta'!K$15*(E47/'Anagrafica Ammistratore'!F$7),'Anagrafica Ammistratore'!A$8,'Dati Bolletta'!Q58*(E47/'Anagrafica Ammistratore'!F$8),'Anagrafica Ammistratore'!A$9,'Dati Bolletta'!E$24*(E47/'Anagrafica Ammistratore'!F$9),'Anagrafica Ammistratore'!A$10,'Dati Bolletta'!K$24*(E47/'Anagrafica Ammistratore'!F$10),'Anagrafica Ammistratore'!A$11,'Dati Bolletta'!Q$24*(E47/'Anagrafica Ammistratore'!F$11)),3),"")</f>
        <v/>
      </c>
      <c r="I47" s="10" t="str" cm="1">
        <f t="array" ref="I47">IFERROR(ROUND(_xlfn.SWITCH(B47,'Anagrafica Ammistratore'!A$4,'Dati Bolletta'!K$8*(E47/'Anagrafica Ammistratore'!F$4),'Anagrafica Ammistratore'!A$5,'Dati Bolletta'!Q$8*(E47/'Anagrafica Ammistratore'!F$5),'Anagrafica Ammistratore'!A$6,'Dati Bolletta'!E$17*(E47/'Anagrafica Ammistratore'!F$6),'Anagrafica Ammistratore'!A$7,'Dati Bolletta'!K$17*(E47/'Anagrafica Ammistratore'!F$7),'Anagrafica Ammistratore'!A$8,'Dati Bolletta'!Q61*(E47/'Anagrafica Ammistratore'!F$8),'Anagrafica Ammistratore'!A$9,'Dati Bolletta'!E$26*(E47/'Anagrafica Ammistratore'!F$9),'Anagrafica Ammistratore'!A$10,'Dati Bolletta'!K$26*(E47/'Anagrafica Ammistratore'!F$10),'Anagrafica Ammistratore'!A$11,'Dati Bolletta'!Q$26*(E47/'Anagrafica Ammistratore'!F$11)),6),"")</f>
        <v/>
      </c>
      <c r="J47" s="10" t="str" cm="1">
        <f t="array" ref="J47">IFERROR(ROUND(_xlfn.SWITCH(B47,'Anagrafica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Ammistratore'!B56,0)),3),"")</f>
        <v/>
      </c>
      <c r="K47" s="10">
        <f>IFERROR(IF(D47,('Anagrafica Ammistratore'!B$15/'Anagrafica Ammistratore'!B$13),0),"")</f>
        <v>0</v>
      </c>
      <c r="L47" s="11" t="str">
        <f t="shared" si="0"/>
        <v/>
      </c>
      <c r="M47" s="3" cm="1">
        <f t="array" ref="M47">_xlfn.SWITCH(B47,'Anagrafica Ammistratore'!A$4,IF(E47-'Fasce D.NON Resid'!A$2&gt;0,'Fasce D.NON Resid'!A$2,E47),0)</f>
        <v>0</v>
      </c>
      <c r="N47" s="3" cm="1">
        <f t="array" ref="N47">_xlfn.SWITCH(B47,'Anagrafica Ammistratore'!A$4,IF(E47-'Fasce D.NON Resid'!A$3&gt;0,'Fasce D.NON Resid'!A$3-M47,E47-M47),0)</f>
        <v>0</v>
      </c>
      <c r="O47" s="3" cm="1">
        <f t="array" ref="O47">_xlfn.SWITCH(B47,'Anagrafica Ammistratore'!A$4,IF(E47-'Fasce D.NON Resid'!A$4&gt;0,'Fasce D.NON Resid'!A$4-(M47+N47),E47-(M47+N47)),0)</f>
        <v>0</v>
      </c>
      <c r="P47" s="3" cm="1">
        <f t="array" ref="P47">_xlfn.SWITCH(B47,'Anagrafica Ammistratore'!A$4,IF(E47-(M47+N47+O47)&gt;0,E47-(N47+M47+O47),0),0)</f>
        <v>0</v>
      </c>
      <c r="Q47" s="3" cm="1">
        <f t="array" ref="Q47">_xlfn.SWITCH(B47,'Anagrafica Ammistratore'!A$5,IF(E47-'Fasce Art. piccoli'!A$2&gt;0,'Fasce Art. piccoli'!A$2,E47),0)</f>
        <v>0</v>
      </c>
      <c r="R47" s="3" cm="1">
        <f t="array" ref="R47">_xlfn.SWITCH(B47,'Anagrafica Ammistratore'!A$5,IF(E47-'Fasce Art. piccoli'!A$3&gt;0,'Fasce Art. piccoli'!A$3,E47-Q47),0)</f>
        <v>0</v>
      </c>
      <c r="S47" s="3" cm="1">
        <f t="array" ref="S47">_xlfn.SWITCH(B47,'Anagrafica Ammistratore'!A$5,IF(E47-(Q47+R47)&gt;0,E47-(Q47+R47),0),0)</f>
        <v>0</v>
      </c>
      <c r="T47" s="3" cm="1">
        <f t="array" ref="T47">_xlfn.SWITCH(B47,'Anagrafica Ammistratore'!A$9,IF(E47-'Fasce Industr piccoli'!A$2&gt;0,'Fasce Industr piccoli'!A$2,E47),0)</f>
        <v>0</v>
      </c>
      <c r="U47" s="3" cm="1">
        <f t="array" ref="U47">_xlfn.SWITCH(B47,'Anagrafica Ammistratore'!A$9,IF(E47-'Fasce Industr piccoli'!A$2&gt;0,'Fasce Industr piccoli'!A$2,E47-T47),0)</f>
        <v>0</v>
      </c>
      <c r="V47" s="3" cm="1">
        <f t="array" ref="V47">_xlfn.SWITCH(B47,'Anagrafica Ammistratore'!A$9,IF(E47-(T47+U47)&gt;0,E47-(T47+U47),0),0)</f>
        <v>0</v>
      </c>
      <c r="W47" s="3" cm="1">
        <f t="array" ref="W47">_xlfn.SWITCH(B47,'Anagrafica Ammistratore'!A$11,IF(E47-'Fasce Agricolo Zootec'!A$2&gt;0,'Fasce Agricolo Zootec'!A$2,E47),0)</f>
        <v>0</v>
      </c>
      <c r="X47" s="3" cm="1">
        <f t="array" ref="X47">_xlfn.SWITCH(B47,'Anagrafica Ammistratore'!A$11,IF(E47-(W47)&gt;0,E47-(W47),0),0)</f>
        <v>0</v>
      </c>
      <c r="Y47" s="3">
        <f>(M47*'Fasce D.NON Resid'!C$2)+(N47*'Fasce D.NON Resid'!C$3)+(O47*'Fasce D.NON Resid'!C$4)+(P47*'Fasce D.NON Resid'!C$5)</f>
        <v>0</v>
      </c>
      <c r="Z47" s="3">
        <f>+(Q47*'Fasce Art. piccoli'!C$2)+(R47*'Fasce Art. piccoli'!C$3)+(S47*'Fasce Art. piccoli'!C$4)</f>
        <v>0</v>
      </c>
      <c r="AA47" s="3">
        <f>+(T47*'Fasce Industr piccoli'!C$2)+(U47*'Fasce Industr piccoli'!C$3)+(V47*'Fasce Industr piccoli'!C$4)</f>
        <v>0</v>
      </c>
      <c r="AB47" s="3">
        <f>(W47*'Fasce Agricolo Zootec'!C$2)+(X47*'Fasce Agricolo Zootec'!C$3)</f>
        <v>0</v>
      </c>
      <c r="AC47" s="3">
        <f>IF('Fasce D.NON Resid'!B$9,(Y47/'Fasce D.NON Resid'!B$9)*100,0)</f>
        <v>0</v>
      </c>
      <c r="AD47" s="3">
        <f>IF('Fasce Art. piccoli'!B$9,(Z47/'Fasce Art. piccoli'!B$9)*100,0)</f>
        <v>0</v>
      </c>
      <c r="AE47" s="3">
        <f>IF('Fasce Industr piccoli'!B$9,(AA47/'Fasce Industr piccoli'!B$9)*100,0)</f>
        <v>0</v>
      </c>
      <c r="AF47" s="3">
        <f>IF('Fasce Agricolo Zootec'!B$9,(AB47/'Fasce Agricolo Zootec'!B$9)*100,0)</f>
        <v>0</v>
      </c>
    </row>
    <row r="48" spans="1:32" x14ac:dyDescent="0.2">
      <c r="A48" s="3">
        <v>47</v>
      </c>
      <c r="B48" s="4"/>
      <c r="C48" s="4"/>
      <c r="D48" s="4"/>
      <c r="E48" s="3" t="str" cm="1">
        <f t="array" ref="E48">IFERROR(ROUND(D48*(_xlfn.SWITCH(B48,'Anagrafica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Ammistratore'!F$11)/_xlfn.SWITCH(B48,'Anagrafica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8" s="10" t="str" cm="1">
        <f t="array" ref="F48">IFERROR(ROUND(_xlfn.SWITCH(B48,'Anagrafica Ammistratore'!A$4,('Dati Bolletta'!K$4*AC48)/100,'Anagrafica Ammistratore'!A$5,('Dati Bolletta'!Q$4*AD48)/100,'Anagrafica Ammistratore'!A$6,'Dati Bolletta'!E$13*(E48/'Anagrafica Ammistratore'!H$6),'Anagrafica Ammistratore'!A$7,'Dati Bolletta'!K$13*(E48/'Anagrafica Ammistratore'!H$7),'Anagrafica Ammistratore'!A$8,'Dati Bolletta'!Q$13*(E48/'Anagrafica Ammistratore'!H$8),'Anagrafica Ammistratore'!A$9,('Dati Bolletta'!E$22*AE48)/100,'Anagrafica Ammistratore'!A$10,'Dati Bolletta'!K$22*(E48/'Anagrafica Ammistratore'!H$10),'Anagrafica Ammistratore'!A$11,('Dati Bolletta'!Q$22)*AF48/100),3),"")</f>
        <v/>
      </c>
      <c r="G48" s="10" t="str" cm="1">
        <f t="array" ref="G48">IFERROR(ROUND(_xlfn.SWITCH(B48,'Anagrafica Ammistratore'!A$4,'Dati Bolletta'!K$5*(E48/'Anagrafica Ammistratore'!F$4),'Anagrafica Ammistratore'!A$5,'Dati Bolletta'!Q$5*(E48/'Anagrafica Ammistratore'!F$5),'Anagrafica Ammistratore'!A$6,'Dati Bolletta'!E$14*(E48/'Anagrafica Ammistratore'!F$6),'Anagrafica Ammistratore'!A$7,'Dati Bolletta'!K$14*(E48/'Anagrafica Ammistratore'!F$7),'Anagrafica Ammistratore'!A$8,'Dati Bolletta'!Q58*(E48/'Anagrafica Ammistratore'!F$8),'Anagrafica Ammistratore'!A$9,'Dati Bolletta'!E$23*(E48/'Anagrafica Ammistratore'!F$9),'Anagrafica Ammistratore'!A$10,'Dati Bolletta'!K$23*(E48/'Anagrafica Ammistratore'!F$10),'Anagrafica Ammistratore'!A$11,'Dati Bolletta'!Q$23*(E48/'Anagrafica Ammistratore'!F$11)),3),"")</f>
        <v/>
      </c>
      <c r="H48" s="10" t="str" cm="1">
        <f t="array" ref="H48">IFERROR(ROUND(_xlfn.SWITCH(B48,'Anagrafica Ammistratore'!A$4,'Dati Bolletta'!K$6*(E48/'Anagrafica Ammistratore'!F$4),'Anagrafica Ammistratore'!A$5,'Dati Bolletta'!Q$6*(E48/'Anagrafica Ammistratore'!F$5),'Anagrafica Ammistratore'!A$6,'Dati Bolletta'!E$15*(E48/'Anagrafica Ammistratore'!F$6),'Anagrafica Ammistratore'!A$7,'Dati Bolletta'!K$15*(E48/'Anagrafica Ammistratore'!F$7),'Anagrafica Ammistratore'!A$8,'Dati Bolletta'!Q59*(E48/'Anagrafica Ammistratore'!F$8),'Anagrafica Ammistratore'!A$9,'Dati Bolletta'!E$24*(E48/'Anagrafica Ammistratore'!F$9),'Anagrafica Ammistratore'!A$10,'Dati Bolletta'!K$24*(E48/'Anagrafica Ammistratore'!F$10),'Anagrafica Ammistratore'!A$11,'Dati Bolletta'!Q$24*(E48/'Anagrafica Ammistratore'!F$11)),3),"")</f>
        <v/>
      </c>
      <c r="I48" s="10" t="str" cm="1">
        <f t="array" ref="I48">IFERROR(ROUND(_xlfn.SWITCH(B48,'Anagrafica Ammistratore'!A$4,'Dati Bolletta'!K$8*(E48/'Anagrafica Ammistratore'!F$4),'Anagrafica Ammistratore'!A$5,'Dati Bolletta'!Q$8*(E48/'Anagrafica Ammistratore'!F$5),'Anagrafica Ammistratore'!A$6,'Dati Bolletta'!E$17*(E48/'Anagrafica Ammistratore'!F$6),'Anagrafica Ammistratore'!A$7,'Dati Bolletta'!K$17*(E48/'Anagrafica Ammistratore'!F$7),'Anagrafica Ammistratore'!A$8,'Dati Bolletta'!Q62*(E48/'Anagrafica Ammistratore'!F$8),'Anagrafica Ammistratore'!A$9,'Dati Bolletta'!E$26*(E48/'Anagrafica Ammistratore'!F$9),'Anagrafica Ammistratore'!A$10,'Dati Bolletta'!K$26*(E48/'Anagrafica Ammistratore'!F$10),'Anagrafica Ammistratore'!A$11,'Dati Bolletta'!Q$26*(E48/'Anagrafica Ammistratore'!F$11)),6),"")</f>
        <v/>
      </c>
      <c r="J48" s="10" t="str" cm="1">
        <f t="array" ref="J48">IFERROR(ROUND(_xlfn.SWITCH(B48,'Anagrafica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Ammistratore'!B57,0)),3),"")</f>
        <v/>
      </c>
      <c r="K48" s="10">
        <f>IFERROR(IF(D48,('Anagrafica Ammistratore'!B$15/'Anagrafica Ammistratore'!B$13),0),"")</f>
        <v>0</v>
      </c>
      <c r="L48" s="11" t="str">
        <f t="shared" si="0"/>
        <v/>
      </c>
      <c r="M48" s="3" cm="1">
        <f t="array" ref="M48">_xlfn.SWITCH(B48,'Anagrafica Ammistratore'!A$4,IF(E48-'Fasce D.NON Resid'!A$2&gt;0,'Fasce D.NON Resid'!A$2,E48),0)</f>
        <v>0</v>
      </c>
      <c r="N48" s="3" cm="1">
        <f t="array" ref="N48">_xlfn.SWITCH(B48,'Anagrafica Ammistratore'!A$4,IF(E48-'Fasce D.NON Resid'!A$3&gt;0,'Fasce D.NON Resid'!A$3-M48,E48-M48),0)</f>
        <v>0</v>
      </c>
      <c r="O48" s="3" cm="1">
        <f t="array" ref="O48">_xlfn.SWITCH(B48,'Anagrafica Ammistratore'!A$4,IF(E48-'Fasce D.NON Resid'!A$4&gt;0,'Fasce D.NON Resid'!A$4-(M48+N48),E48-(M48+N48)),0)</f>
        <v>0</v>
      </c>
      <c r="P48" s="3" cm="1">
        <f t="array" ref="P48">_xlfn.SWITCH(B48,'Anagrafica Ammistratore'!A$4,IF(E48-(M48+N48+O48)&gt;0,E48-(N48+M48+O48),0),0)</f>
        <v>0</v>
      </c>
      <c r="Q48" s="3" cm="1">
        <f t="array" ref="Q48">_xlfn.SWITCH(B48,'Anagrafica Ammistratore'!A$5,IF(E48-'Fasce Art. piccoli'!A$2&gt;0,'Fasce Art. piccoli'!A$2,E48),0)</f>
        <v>0</v>
      </c>
      <c r="R48" s="3" cm="1">
        <f t="array" ref="R48">_xlfn.SWITCH(B48,'Anagrafica Ammistratore'!A$5,IF(E48-'Fasce Art. piccoli'!A$3&gt;0,'Fasce Art. piccoli'!A$3,E48-Q48),0)</f>
        <v>0</v>
      </c>
      <c r="S48" s="3" cm="1">
        <f t="array" ref="S48">_xlfn.SWITCH(B48,'Anagrafica Ammistratore'!A$5,IF(E48-(Q48+R48)&gt;0,E48-(Q48+R48),0),0)</f>
        <v>0</v>
      </c>
      <c r="T48" s="3" cm="1">
        <f t="array" ref="T48">_xlfn.SWITCH(B48,'Anagrafica Ammistratore'!A$9,IF(E48-'Fasce Industr piccoli'!A$2&gt;0,'Fasce Industr piccoli'!A$2,E48),0)</f>
        <v>0</v>
      </c>
      <c r="U48" s="3" cm="1">
        <f t="array" ref="U48">_xlfn.SWITCH(B48,'Anagrafica Ammistratore'!A$9,IF(E48-'Fasce Industr piccoli'!A$2&gt;0,'Fasce Industr piccoli'!A$2,E48-T48),0)</f>
        <v>0</v>
      </c>
      <c r="V48" s="3" cm="1">
        <f t="array" ref="V48">_xlfn.SWITCH(B48,'Anagrafica Ammistratore'!A$9,IF(E48-(T48+U48)&gt;0,E48-(T48+U48),0),0)</f>
        <v>0</v>
      </c>
      <c r="W48" s="3" cm="1">
        <f t="array" ref="W48">_xlfn.SWITCH(B48,'Anagrafica Ammistratore'!A$11,IF(E48-'Fasce Agricolo Zootec'!A$2&gt;0,'Fasce Agricolo Zootec'!A$2,E48),0)</f>
        <v>0</v>
      </c>
      <c r="X48" s="3" cm="1">
        <f t="array" ref="X48">_xlfn.SWITCH(B48,'Anagrafica Ammistratore'!A$11,IF(E48-(W48)&gt;0,E48-(W48),0),0)</f>
        <v>0</v>
      </c>
      <c r="Y48" s="3">
        <f>(M48*'Fasce D.NON Resid'!C$2)+(N48*'Fasce D.NON Resid'!C$3)+(O48*'Fasce D.NON Resid'!C$4)+(P48*'Fasce D.NON Resid'!C$5)</f>
        <v>0</v>
      </c>
      <c r="Z48" s="3">
        <f>+(Q48*'Fasce Art. piccoli'!C$2)+(R48*'Fasce Art. piccoli'!C$3)+(S48*'Fasce Art. piccoli'!C$4)</f>
        <v>0</v>
      </c>
      <c r="AA48" s="3">
        <f>+(T48*'Fasce Industr piccoli'!C$2)+(U48*'Fasce Industr piccoli'!C$3)+(V48*'Fasce Industr piccoli'!C$4)</f>
        <v>0</v>
      </c>
      <c r="AB48" s="3">
        <f>(W48*'Fasce Agricolo Zootec'!C$2)+(X48*'Fasce Agricolo Zootec'!C$3)</f>
        <v>0</v>
      </c>
      <c r="AC48" s="3">
        <f>IF('Fasce D.NON Resid'!B$9,(Y48/'Fasce D.NON Resid'!B$9)*100,0)</f>
        <v>0</v>
      </c>
      <c r="AD48" s="3">
        <f>IF('Fasce Art. piccoli'!B$9,(Z48/'Fasce Art. piccoli'!B$9)*100,0)</f>
        <v>0</v>
      </c>
      <c r="AE48" s="3">
        <f>IF('Fasce Industr piccoli'!B$9,(AA48/'Fasce Industr piccoli'!B$9)*100,0)</f>
        <v>0</v>
      </c>
      <c r="AF48" s="3">
        <f>IF('Fasce Agricolo Zootec'!B$9,(AB48/'Fasce Agricolo Zootec'!B$9)*100,0)</f>
        <v>0</v>
      </c>
    </row>
    <row r="49" spans="1:32" x14ac:dyDescent="0.2">
      <c r="A49" s="3">
        <v>48</v>
      </c>
      <c r="B49" s="4"/>
      <c r="C49" s="4"/>
      <c r="D49" s="4"/>
      <c r="E49" s="3" t="str" cm="1">
        <f t="array" ref="E49">IFERROR(ROUND(D49*(_xlfn.SWITCH(B49,'Anagrafica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Ammistratore'!F$11)/_xlfn.SWITCH(B49,'Anagrafica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49" s="10" t="str" cm="1">
        <f t="array" ref="F49">IFERROR(ROUND(_xlfn.SWITCH(B49,'Anagrafica Ammistratore'!A$4,('Dati Bolletta'!K$4*AC49)/100,'Anagrafica Ammistratore'!A$5,('Dati Bolletta'!Q$4*AD49)/100,'Anagrafica Ammistratore'!A$6,'Dati Bolletta'!E$13*(E49/'Anagrafica Ammistratore'!H$6),'Anagrafica Ammistratore'!A$7,'Dati Bolletta'!K$13*(E49/'Anagrafica Ammistratore'!H$7),'Anagrafica Ammistratore'!A$8,'Dati Bolletta'!Q$13*(E49/'Anagrafica Ammistratore'!H$8),'Anagrafica Ammistratore'!A$9,('Dati Bolletta'!E$22*AE49)/100,'Anagrafica Ammistratore'!A$10,'Dati Bolletta'!K$22*(E49/'Anagrafica Ammistratore'!H$10),'Anagrafica Ammistratore'!A$11,('Dati Bolletta'!Q$22)*AF49/100),3),"")</f>
        <v/>
      </c>
      <c r="G49" s="10" t="str" cm="1">
        <f t="array" ref="G49">IFERROR(ROUND(_xlfn.SWITCH(B49,'Anagrafica Ammistratore'!A$4,'Dati Bolletta'!K$5*(E49/'Anagrafica Ammistratore'!F$4),'Anagrafica Ammistratore'!A$5,'Dati Bolletta'!Q$5*(E49/'Anagrafica Ammistratore'!F$5),'Anagrafica Ammistratore'!A$6,'Dati Bolletta'!E$14*(E49/'Anagrafica Ammistratore'!F$6),'Anagrafica Ammistratore'!A$7,'Dati Bolletta'!K$14*(E49/'Anagrafica Ammistratore'!F$7),'Anagrafica Ammistratore'!A$8,'Dati Bolletta'!Q59*(E49/'Anagrafica Ammistratore'!F$8),'Anagrafica Ammistratore'!A$9,'Dati Bolletta'!E$23*(E49/'Anagrafica Ammistratore'!F$9),'Anagrafica Ammistratore'!A$10,'Dati Bolletta'!K$23*(E49/'Anagrafica Ammistratore'!F$10),'Anagrafica Ammistratore'!A$11,'Dati Bolletta'!Q$23*(E49/'Anagrafica Ammistratore'!F$11)),3),"")</f>
        <v/>
      </c>
      <c r="H49" s="10" t="str" cm="1">
        <f t="array" ref="H49">IFERROR(ROUND(_xlfn.SWITCH(B49,'Anagrafica Ammistratore'!A$4,'Dati Bolletta'!K$6*(E49/'Anagrafica Ammistratore'!F$4),'Anagrafica Ammistratore'!A$5,'Dati Bolletta'!Q$6*(E49/'Anagrafica Ammistratore'!F$5),'Anagrafica Ammistratore'!A$6,'Dati Bolletta'!E$15*(E49/'Anagrafica Ammistratore'!F$6),'Anagrafica Ammistratore'!A$7,'Dati Bolletta'!K$15*(E49/'Anagrafica Ammistratore'!F$7),'Anagrafica Ammistratore'!A$8,'Dati Bolletta'!Q60*(E49/'Anagrafica Ammistratore'!F$8),'Anagrafica Ammistratore'!A$9,'Dati Bolletta'!E$24*(E49/'Anagrafica Ammistratore'!F$9),'Anagrafica Ammistratore'!A$10,'Dati Bolletta'!K$24*(E49/'Anagrafica Ammistratore'!F$10),'Anagrafica Ammistratore'!A$11,'Dati Bolletta'!Q$24*(E49/'Anagrafica Ammistratore'!F$11)),3),"")</f>
        <v/>
      </c>
      <c r="I49" s="10" t="str" cm="1">
        <f t="array" ref="I49">IFERROR(ROUND(_xlfn.SWITCH(B49,'Anagrafica Ammistratore'!A$4,'Dati Bolletta'!K$8*(E49/'Anagrafica Ammistratore'!F$4),'Anagrafica Ammistratore'!A$5,'Dati Bolletta'!Q$8*(E49/'Anagrafica Ammistratore'!F$5),'Anagrafica Ammistratore'!A$6,'Dati Bolletta'!E$17*(E49/'Anagrafica Ammistratore'!F$6),'Anagrafica Ammistratore'!A$7,'Dati Bolletta'!K$17*(E49/'Anagrafica Ammistratore'!F$7),'Anagrafica Ammistratore'!A$8,'Dati Bolletta'!Q63*(E49/'Anagrafica Ammistratore'!F$8),'Anagrafica Ammistratore'!A$9,'Dati Bolletta'!E$26*(E49/'Anagrafica Ammistratore'!F$9),'Anagrafica Ammistratore'!A$10,'Dati Bolletta'!K$26*(E49/'Anagrafica Ammistratore'!F$10),'Anagrafica Ammistratore'!A$11,'Dati Bolletta'!Q$26*(E49/'Anagrafica Ammistratore'!F$11)),6),"")</f>
        <v/>
      </c>
      <c r="J49" s="10" t="str" cm="1">
        <f t="array" ref="J49">IFERROR(ROUND(_xlfn.SWITCH(B49,'Anagrafica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Ammistratore'!B58,0)),3),"")</f>
        <v/>
      </c>
      <c r="K49" s="10">
        <f>IFERROR(IF(D49,('Anagrafica Ammistratore'!B$15/'Anagrafica Ammistratore'!B$13),0),"")</f>
        <v>0</v>
      </c>
      <c r="L49" s="11" t="str">
        <f t="shared" si="0"/>
        <v/>
      </c>
      <c r="M49" s="3" cm="1">
        <f t="array" ref="M49">_xlfn.SWITCH(B49,'Anagrafica Ammistratore'!A$4,IF(E49-'Fasce D.NON Resid'!A$2&gt;0,'Fasce D.NON Resid'!A$2,E49),0)</f>
        <v>0</v>
      </c>
      <c r="N49" s="3" cm="1">
        <f t="array" ref="N49">_xlfn.SWITCH(B49,'Anagrafica Ammistratore'!A$4,IF(E49-'Fasce D.NON Resid'!A$3&gt;0,'Fasce D.NON Resid'!A$3-M49,E49-M49),0)</f>
        <v>0</v>
      </c>
      <c r="O49" s="3" cm="1">
        <f t="array" ref="O49">_xlfn.SWITCH(B49,'Anagrafica Ammistratore'!A$4,IF(E49-'Fasce D.NON Resid'!A$4&gt;0,'Fasce D.NON Resid'!A$4-(M49+N49),E49-(M49+N49)),0)</f>
        <v>0</v>
      </c>
      <c r="P49" s="3" cm="1">
        <f t="array" ref="P49">_xlfn.SWITCH(B49,'Anagrafica Ammistratore'!A$4,IF(E49-(M49+N49+O49)&gt;0,E49-(N49+M49+O49),0),0)</f>
        <v>0</v>
      </c>
      <c r="Q49" s="3" cm="1">
        <f t="array" ref="Q49">_xlfn.SWITCH(B49,'Anagrafica Ammistratore'!A$5,IF(E49-'Fasce Art. piccoli'!A$2&gt;0,'Fasce Art. piccoli'!A$2,E49),0)</f>
        <v>0</v>
      </c>
      <c r="R49" s="3" cm="1">
        <f t="array" ref="R49">_xlfn.SWITCH(B49,'Anagrafica Ammistratore'!A$5,IF(E49-'Fasce Art. piccoli'!A$3&gt;0,'Fasce Art. piccoli'!A$3,E49-Q49),0)</f>
        <v>0</v>
      </c>
      <c r="S49" s="3" cm="1">
        <f t="array" ref="S49">_xlfn.SWITCH(B49,'Anagrafica Ammistratore'!A$5,IF(E49-(Q49+R49)&gt;0,E49-(Q49+R49),0),0)</f>
        <v>0</v>
      </c>
      <c r="T49" s="3" cm="1">
        <f t="array" ref="T49">_xlfn.SWITCH(B49,'Anagrafica Ammistratore'!A$9,IF(E49-'Fasce Industr piccoli'!A$2&gt;0,'Fasce Industr piccoli'!A$2,E49),0)</f>
        <v>0</v>
      </c>
      <c r="U49" s="3" cm="1">
        <f t="array" ref="U49">_xlfn.SWITCH(B49,'Anagrafica Ammistratore'!A$9,IF(E49-'Fasce Industr piccoli'!A$2&gt;0,'Fasce Industr piccoli'!A$2,E49-T49),0)</f>
        <v>0</v>
      </c>
      <c r="V49" s="3" cm="1">
        <f t="array" ref="V49">_xlfn.SWITCH(B49,'Anagrafica Ammistratore'!A$9,IF(E49-(T49+U49)&gt;0,E49-(T49+U49),0),0)</f>
        <v>0</v>
      </c>
      <c r="W49" s="3" cm="1">
        <f t="array" ref="W49">_xlfn.SWITCH(B49,'Anagrafica Ammistratore'!A$11,IF(E49-'Fasce Agricolo Zootec'!A$2&gt;0,'Fasce Agricolo Zootec'!A$2,E49),0)</f>
        <v>0</v>
      </c>
      <c r="X49" s="3" cm="1">
        <f t="array" ref="X49">_xlfn.SWITCH(B49,'Anagrafica Ammistratore'!A$11,IF(E49-(W49)&gt;0,E49-(W49),0),0)</f>
        <v>0</v>
      </c>
      <c r="Y49" s="3">
        <f>(M49*'Fasce D.NON Resid'!C$2)+(N49*'Fasce D.NON Resid'!C$3)+(O49*'Fasce D.NON Resid'!C$4)+(P49*'Fasce D.NON Resid'!C$5)</f>
        <v>0</v>
      </c>
      <c r="Z49" s="3">
        <f>+(Q49*'Fasce Art. piccoli'!C$2)+(R49*'Fasce Art. piccoli'!C$3)+(S49*'Fasce Art. piccoli'!C$4)</f>
        <v>0</v>
      </c>
      <c r="AA49" s="3">
        <f>+(T49*'Fasce Industr piccoli'!C$2)+(U49*'Fasce Industr piccoli'!C$3)+(V49*'Fasce Industr piccoli'!C$4)</f>
        <v>0</v>
      </c>
      <c r="AB49" s="3">
        <f>(W49*'Fasce Agricolo Zootec'!C$2)+(X49*'Fasce Agricolo Zootec'!C$3)</f>
        <v>0</v>
      </c>
      <c r="AC49" s="3">
        <f>IF('Fasce D.NON Resid'!B$9,(Y49/'Fasce D.NON Resid'!B$9)*100,0)</f>
        <v>0</v>
      </c>
      <c r="AD49" s="3">
        <f>IF('Fasce Art. piccoli'!B$9,(Z49/'Fasce Art. piccoli'!B$9)*100,0)</f>
        <v>0</v>
      </c>
      <c r="AE49" s="3">
        <f>IF('Fasce Industr piccoli'!B$9,(AA49/'Fasce Industr piccoli'!B$9)*100,0)</f>
        <v>0</v>
      </c>
      <c r="AF49" s="3">
        <f>IF('Fasce Agricolo Zootec'!B$9,(AB49/'Fasce Agricolo Zootec'!B$9)*100,0)</f>
        <v>0</v>
      </c>
    </row>
    <row r="50" spans="1:32" x14ac:dyDescent="0.2">
      <c r="A50" s="3">
        <v>49</v>
      </c>
      <c r="B50" s="4"/>
      <c r="C50" s="4"/>
      <c r="D50" s="4"/>
      <c r="E50" s="3" t="str" cm="1">
        <f t="array" ref="E50">IFERROR(ROUND(D50*(_xlfn.SWITCH(B50,'Anagrafica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Ammistratore'!F$11)/_xlfn.SWITCH(B50,'Anagrafica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50" s="10" t="str" cm="1">
        <f t="array" ref="F50">IFERROR(ROUND(_xlfn.SWITCH(B50,'Anagrafica Ammistratore'!A$4,('Dati Bolletta'!K$4*AC50)/100,'Anagrafica Ammistratore'!A$5,('Dati Bolletta'!Q$4*AD50)/100,'Anagrafica Ammistratore'!A$6,'Dati Bolletta'!E$13*(E50/'Anagrafica Ammistratore'!H$6),'Anagrafica Ammistratore'!A$7,'Dati Bolletta'!K$13*(E50/'Anagrafica Ammistratore'!H$7),'Anagrafica Ammistratore'!A$8,'Dati Bolletta'!Q$13*(E50/'Anagrafica Ammistratore'!H$8),'Anagrafica Ammistratore'!A$9,('Dati Bolletta'!E$22*AE50)/100,'Anagrafica Ammistratore'!A$10,'Dati Bolletta'!K$22*(E50/'Anagrafica Ammistratore'!H$10),'Anagrafica Ammistratore'!A$11,('Dati Bolletta'!Q$22)*AF50/100),3),"")</f>
        <v/>
      </c>
      <c r="G50" s="10" t="str" cm="1">
        <f t="array" ref="G50">IFERROR(ROUND(_xlfn.SWITCH(B50,'Anagrafica Ammistratore'!A$4,'Dati Bolletta'!K$5*(E50/'Anagrafica Ammistratore'!F$4),'Anagrafica Ammistratore'!A$5,'Dati Bolletta'!Q$5*(E50/'Anagrafica Ammistratore'!F$5),'Anagrafica Ammistratore'!A$6,'Dati Bolletta'!E$14*(E50/'Anagrafica Ammistratore'!F$6),'Anagrafica Ammistratore'!A$7,'Dati Bolletta'!K$14*(E50/'Anagrafica Ammistratore'!F$7),'Anagrafica Ammistratore'!A$8,'Dati Bolletta'!Q60*(E50/'Anagrafica Ammistratore'!F$8),'Anagrafica Ammistratore'!A$9,'Dati Bolletta'!E$23*(E50/'Anagrafica Ammistratore'!F$9),'Anagrafica Ammistratore'!A$10,'Dati Bolletta'!K$23*(E50/'Anagrafica Ammistratore'!F$10),'Anagrafica Ammistratore'!A$11,'Dati Bolletta'!Q$23*(E50/'Anagrafica Ammistratore'!F$11)),3),"")</f>
        <v/>
      </c>
      <c r="H50" s="10" t="str" cm="1">
        <f t="array" ref="H50">IFERROR(ROUND(_xlfn.SWITCH(B50,'Anagrafica Ammistratore'!A$4,'Dati Bolletta'!K$6*(E50/'Anagrafica Ammistratore'!F$4),'Anagrafica Ammistratore'!A$5,'Dati Bolletta'!Q$6*(E50/'Anagrafica Ammistratore'!F$5),'Anagrafica Ammistratore'!A$6,'Dati Bolletta'!E$15*(E50/'Anagrafica Ammistratore'!F$6),'Anagrafica Ammistratore'!A$7,'Dati Bolletta'!K$15*(E50/'Anagrafica Ammistratore'!F$7),'Anagrafica Ammistratore'!A$8,'Dati Bolletta'!Q61*(E50/'Anagrafica Ammistratore'!F$8),'Anagrafica Ammistratore'!A$9,'Dati Bolletta'!E$24*(E50/'Anagrafica Ammistratore'!F$9),'Anagrafica Ammistratore'!A$10,'Dati Bolletta'!K$24*(E50/'Anagrafica Ammistratore'!F$10),'Anagrafica Ammistratore'!A$11,'Dati Bolletta'!Q$24*(E50/'Anagrafica Ammistratore'!F$11)),3),"")</f>
        <v/>
      </c>
      <c r="I50" s="10" t="str" cm="1">
        <f t="array" ref="I50">IFERROR(ROUND(_xlfn.SWITCH(B50,'Anagrafica Ammistratore'!A$4,'Dati Bolletta'!K$8*(E50/'Anagrafica Ammistratore'!F$4),'Anagrafica Ammistratore'!A$5,'Dati Bolletta'!Q$8*(E50/'Anagrafica Ammistratore'!F$5),'Anagrafica Ammistratore'!A$6,'Dati Bolletta'!E$17*(E50/'Anagrafica Ammistratore'!F$6),'Anagrafica Ammistratore'!A$7,'Dati Bolletta'!K$17*(E50/'Anagrafica Ammistratore'!F$7),'Anagrafica Ammistratore'!A$8,'Dati Bolletta'!Q64*(E50/'Anagrafica Ammistratore'!F$8),'Anagrafica Ammistratore'!A$9,'Dati Bolletta'!E$26*(E50/'Anagrafica Ammistratore'!F$9),'Anagrafica Ammistratore'!A$10,'Dati Bolletta'!K$26*(E50/'Anagrafica Ammistratore'!F$10),'Anagrafica Ammistratore'!A$11,'Dati Bolletta'!Q$26*(E50/'Anagrafica Ammistratore'!F$11)),6),"")</f>
        <v/>
      </c>
      <c r="J50" s="10" t="str" cm="1">
        <f t="array" ref="J50">IFERROR(ROUND(_xlfn.SWITCH(B50,'Anagrafica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Ammistratore'!B59,0)),3),"")</f>
        <v/>
      </c>
      <c r="K50" s="10">
        <f>IFERROR(IF(D50,('Anagrafica Ammistratore'!B$15/'Anagrafica Ammistratore'!B$13),0),"")</f>
        <v>0</v>
      </c>
      <c r="L50" s="11" t="str">
        <f t="shared" si="0"/>
        <v/>
      </c>
      <c r="M50" s="3" cm="1">
        <f t="array" ref="M50">_xlfn.SWITCH(B50,'Anagrafica Ammistratore'!A$4,IF(E50-'Fasce D.NON Resid'!A$2&gt;0,'Fasce D.NON Resid'!A$2,E50),0)</f>
        <v>0</v>
      </c>
      <c r="N50" s="3" cm="1">
        <f t="array" ref="N50">_xlfn.SWITCH(B50,'Anagrafica Ammistratore'!A$4,IF(E50-'Fasce D.NON Resid'!A$3&gt;0,'Fasce D.NON Resid'!A$3-M50,E50-M50),0)</f>
        <v>0</v>
      </c>
      <c r="O50" s="3" cm="1">
        <f t="array" ref="O50">_xlfn.SWITCH(B50,'Anagrafica Ammistratore'!A$4,IF(E50-'Fasce D.NON Resid'!A$4&gt;0,'Fasce D.NON Resid'!A$4-(M50+N50),E50-(M50+N50)),0)</f>
        <v>0</v>
      </c>
      <c r="P50" s="3" cm="1">
        <f t="array" ref="P50">_xlfn.SWITCH(B50,'Anagrafica Ammistratore'!A$4,IF(E50-(M50+N50+O50)&gt;0,E50-(N50+M50+O50),0),0)</f>
        <v>0</v>
      </c>
      <c r="Q50" s="3" cm="1">
        <f t="array" ref="Q50">_xlfn.SWITCH(B50,'Anagrafica Ammistratore'!A$5,IF(E50-'Fasce Art. piccoli'!A$2&gt;0,'Fasce Art. piccoli'!A$2,E50),0)</f>
        <v>0</v>
      </c>
      <c r="R50" s="3" cm="1">
        <f t="array" ref="R50">_xlfn.SWITCH(B50,'Anagrafica Ammistratore'!A$5,IF(E50-'Fasce Art. piccoli'!A$3&gt;0,'Fasce Art. piccoli'!A$3,E50-Q50),0)</f>
        <v>0</v>
      </c>
      <c r="S50" s="3" cm="1">
        <f t="array" ref="S50">_xlfn.SWITCH(B50,'Anagrafica Ammistratore'!A$5,IF(E50-(Q50+R50)&gt;0,E50-(Q50+R50),0),0)</f>
        <v>0</v>
      </c>
      <c r="T50" s="3" cm="1">
        <f t="array" ref="T50">_xlfn.SWITCH(B50,'Anagrafica Ammistratore'!A$9,IF(E50-'Fasce Industr piccoli'!A$2&gt;0,'Fasce Industr piccoli'!A$2,E50),0)</f>
        <v>0</v>
      </c>
      <c r="U50" s="3" cm="1">
        <f t="array" ref="U50">_xlfn.SWITCH(B50,'Anagrafica Ammistratore'!A$9,IF(E50-'Fasce Industr piccoli'!A$2&gt;0,'Fasce Industr piccoli'!A$2,E50-T50),0)</f>
        <v>0</v>
      </c>
      <c r="V50" s="3" cm="1">
        <f t="array" ref="V50">_xlfn.SWITCH(B50,'Anagrafica Ammistratore'!A$9,IF(E50-(T50+U50)&gt;0,E50-(T50+U50),0),0)</f>
        <v>0</v>
      </c>
      <c r="W50" s="3" cm="1">
        <f t="array" ref="W50">_xlfn.SWITCH(B50,'Anagrafica Ammistratore'!A$11,IF(E50-'Fasce Agricolo Zootec'!A$2&gt;0,'Fasce Agricolo Zootec'!A$2,E50),0)</f>
        <v>0</v>
      </c>
      <c r="X50" s="3" cm="1">
        <f t="array" ref="X50">_xlfn.SWITCH(B50,'Anagrafica Ammistratore'!A$11,IF(E50-(W50)&gt;0,E50-(W50),0),0)</f>
        <v>0</v>
      </c>
      <c r="Y50" s="3">
        <f>(M50*'Fasce D.NON Resid'!C$2)+(N50*'Fasce D.NON Resid'!C$3)+(O50*'Fasce D.NON Resid'!C$4)+(P50*'Fasce D.NON Resid'!C$5)</f>
        <v>0</v>
      </c>
      <c r="Z50" s="3">
        <f>+(Q50*'Fasce Art. piccoli'!C$2)+(R50*'Fasce Art. piccoli'!C$3)+(S50*'Fasce Art. piccoli'!C$4)</f>
        <v>0</v>
      </c>
      <c r="AA50" s="3">
        <f>+(T50*'Fasce Industr piccoli'!C$2)+(U50*'Fasce Industr piccoli'!C$3)+(V50*'Fasce Industr piccoli'!C$4)</f>
        <v>0</v>
      </c>
      <c r="AB50" s="3">
        <f>(W50*'Fasce Agricolo Zootec'!C$2)+(X50*'Fasce Agricolo Zootec'!C$3)</f>
        <v>0</v>
      </c>
      <c r="AC50" s="3">
        <f>IF('Fasce D.NON Resid'!B$9,(Y50/'Fasce D.NON Resid'!B$9)*100,0)</f>
        <v>0</v>
      </c>
      <c r="AD50" s="3">
        <f>IF('Fasce Art. piccoli'!B$9,(Z50/'Fasce Art. piccoli'!B$9)*100,0)</f>
        <v>0</v>
      </c>
      <c r="AE50" s="3">
        <f>IF('Fasce Industr piccoli'!B$9,(AA50/'Fasce Industr piccoli'!B$9)*100,0)</f>
        <v>0</v>
      </c>
      <c r="AF50" s="3">
        <f>IF('Fasce Agricolo Zootec'!B$9,(AB50/'Fasce Agricolo Zootec'!B$9)*100,0)</f>
        <v>0</v>
      </c>
    </row>
    <row r="51" spans="1:32" x14ac:dyDescent="0.2">
      <c r="A51" s="3">
        <v>50</v>
      </c>
      <c r="B51" s="4"/>
      <c r="C51" s="4"/>
      <c r="D51" s="4"/>
      <c r="E51" s="3" t="str" cm="1">
        <f t="array" ref="E51">IFERROR(ROUND(D51*(_xlfn.SWITCH(B51,'Anagrafica Ammistratore'!A$4,'Anagrafica Ammistratore'!F$4,'Anagrafica Ammistratore'!A$5,'Anagrafica Ammistratore'!F$5,'Anagrafica Ammistratore'!A$6,'Anagrafica Ammistratore'!F$6,'Anagrafica Ammistratore'!A$7,'Anagrafica Ammistratore'!F$7,'Anagrafica Ammistratore'!A$8,'Anagrafica Ammistratore'!F$8,'Anagrafica Ammistratore'!A$9,'Anagrafica Ammistratore'!F$9,'Anagrafica Ammistratore'!A$10,'Anagrafica Ammistratore'!F$10,'Anagrafica Ammistratore'!A$11,'Anagrafica Ammistratore'!F$11)/_xlfn.SWITCH(B51,'Anagrafica Ammistratore'!A$4,'Anagrafica Ammistratore'!H$4,'Anagrafica Ammistratore'!A$5,'Anagrafica Ammistratore'!H$5,'Anagrafica Ammistratore'!A$6,'Anagrafica Ammistratore'!H$6,'Anagrafica Ammistratore'!A$7,'Anagrafica Ammistratore'!H$7,'Anagrafica Ammistratore'!A$8,'Anagrafica Ammistratore'!H$8,'Anagrafica Ammistratore'!A$9,'Anagrafica Ammistratore'!H$9,'Anagrafica Ammistratore'!A$10,'Anagrafica Ammistratore'!H$10,'Anagrafica Ammistratore'!A$11,'Anagrafica Ammistratore'!H$11)),3),"")</f>
        <v/>
      </c>
      <c r="F51" s="10" t="str" cm="1">
        <f t="array" ref="F51">IFERROR(ROUND(_xlfn.SWITCH(B51,'Anagrafica Ammistratore'!A$4,('Dati Bolletta'!K$4*AC51)/100,'Anagrafica Ammistratore'!A$5,('Dati Bolletta'!Q$4*AD51)/100,'Anagrafica Ammistratore'!A$6,'Dati Bolletta'!E$13*(E51/'Anagrafica Ammistratore'!H$6),'Anagrafica Ammistratore'!A$7,'Dati Bolletta'!K$13*(E51/'Anagrafica Ammistratore'!H$7),'Anagrafica Ammistratore'!A$8,'Dati Bolletta'!Q$13*(E51/'Anagrafica Ammistratore'!H$8),'Anagrafica Ammistratore'!A$9,('Dati Bolletta'!E$22*AE51)/100,'Anagrafica Ammistratore'!A$10,'Dati Bolletta'!K$22*(E51/'Anagrafica Ammistratore'!H$10),'Anagrafica Ammistratore'!A$11,('Dati Bolletta'!Q$22)*AF51/100),3),"")</f>
        <v/>
      </c>
      <c r="G51" s="10" t="str" cm="1">
        <f t="array" ref="G51">IFERROR(ROUND(_xlfn.SWITCH(B51,'Anagrafica Ammistratore'!A$4,'Dati Bolletta'!K$5*(E51/'Anagrafica Ammistratore'!F$4),'Anagrafica Ammistratore'!A$5,'Dati Bolletta'!Q$5*(E51/'Anagrafica Ammistratore'!F$5),'Anagrafica Ammistratore'!A$6,'Dati Bolletta'!E$14*(E51/'Anagrafica Ammistratore'!F$6),'Anagrafica Ammistratore'!A$7,'Dati Bolletta'!K$14*(E51/'Anagrafica Ammistratore'!F$7),'Anagrafica Ammistratore'!A$8,'Dati Bolletta'!Q61*(E51/'Anagrafica Ammistratore'!F$8),'Anagrafica Ammistratore'!A$9,'Dati Bolletta'!E$23*(E51/'Anagrafica Ammistratore'!F$9),'Anagrafica Ammistratore'!A$10,'Dati Bolletta'!K$23*(E51/'Anagrafica Ammistratore'!F$10),'Anagrafica Ammistratore'!A$11,'Dati Bolletta'!Q$23*(E51/'Anagrafica Ammistratore'!F$11)),3),"")</f>
        <v/>
      </c>
      <c r="H51" s="10" t="str" cm="1">
        <f t="array" ref="H51">IFERROR(ROUND(_xlfn.SWITCH(B51,'Anagrafica Ammistratore'!A$4,'Dati Bolletta'!K$6*(E51/'Anagrafica Ammistratore'!F$4),'Anagrafica Ammistratore'!A$5,'Dati Bolletta'!Q$6*(E51/'Anagrafica Ammistratore'!F$5),'Anagrafica Ammistratore'!A$6,'Dati Bolletta'!E$15*(E51/'Anagrafica Ammistratore'!F$6),'Anagrafica Ammistratore'!A$7,'Dati Bolletta'!K$15*(E51/'Anagrafica Ammistratore'!F$7),'Anagrafica Ammistratore'!A$8,'Dati Bolletta'!Q62*(E51/'Anagrafica Ammistratore'!F$8),'Anagrafica Ammistratore'!A$9,'Dati Bolletta'!E$24*(E51/'Anagrafica Ammistratore'!F$9),'Anagrafica Ammistratore'!A$10,'Dati Bolletta'!K$24*(E51/'Anagrafica Ammistratore'!F$10),'Anagrafica Ammistratore'!A$11,'Dati Bolletta'!Q$24*(E51/'Anagrafica Ammistratore'!F$11)),3),"")</f>
        <v/>
      </c>
      <c r="I51" s="10" t="str" cm="1">
        <f t="array" ref="I51">IFERROR(ROUND(_xlfn.SWITCH(B51,'Anagrafica Ammistratore'!A$4,'Dati Bolletta'!K$8*(E51/'Anagrafica Ammistratore'!F$4),'Anagrafica Ammistratore'!A$5,'Dati Bolletta'!Q$8*(E51/'Anagrafica Ammistratore'!F$5),'Anagrafica Ammistratore'!A$6,'Dati Bolletta'!E$17*(E51/'Anagrafica Ammistratore'!F$6),'Anagrafica Ammistratore'!A$7,'Dati Bolletta'!K$17*(E51/'Anagrafica Ammistratore'!F$7),'Anagrafica Ammistratore'!A$8,'Dati Bolletta'!Q65*(E51/'Anagrafica Ammistratore'!F$8),'Anagrafica Ammistratore'!A$9,'Dati Bolletta'!E$26*(E51/'Anagrafica Ammistratore'!F$9),'Anagrafica Ammistratore'!A$10,'Dati Bolletta'!K$26*(E51/'Anagrafica Ammistratore'!F$10),'Anagrafica Ammistratore'!A$11,'Dati Bolletta'!Q$26*(E51/'Anagrafica Ammistratore'!F$11)),6),"")</f>
        <v/>
      </c>
      <c r="J51" s="10" t="str" cm="1">
        <f t="array" ref="J51">IFERROR(ROUND(_xlfn.SWITCH(B51,'Anagrafica Ammistratore'!A$4,IFERROR('Dati Bolletta'!K$7 /'Anagrafica Ammistratore'!B$4,0),'Anagrafica Ammistratore'!A$5,IFERROR('Dati Bolletta'!Q$7/'Anagrafica Ammistratore'!B$5,0),'Anagrafica Ammistratore'!A$6,IFERROR('Dati Bolletta'!E$16/'Anagrafica Ammistratore'!B$6,0),'Anagrafica Ammistratore'!A$7,IFERROR('Dati Bolletta'!K$16/'Anagrafica Ammistratore'!B$7,0),'Anagrafica Ammistratore'!A$8,IFERROR('Dati Bolletta'!Q$16/'Anagrafica Ammistratore'!B$8,0),'Anagrafica Ammistratore'!A$9,IFERROR('Dati Bolletta'!E$25/'Anagrafica Ammistratore'!B$9,0),'Anagrafica Ammistratore'!A$10,IFERROR('Dati Bolletta'!K$25/'Anagrafica Ammistratore'!B$10,0),'Anagrafica Ammistratore'!A$11,IFERROR('Dati Bolletta'!Q$25/'Anagrafica Ammistratore'!B60,0)),3),"")</f>
        <v/>
      </c>
      <c r="K51" s="10">
        <f>IFERROR(IF(D51,('Anagrafica Ammistratore'!B$15/'Anagrafica Ammistratore'!B$13),0),"")</f>
        <v>0</v>
      </c>
      <c r="L51" s="11" t="str">
        <f t="shared" si="0"/>
        <v/>
      </c>
      <c r="M51" s="3" cm="1">
        <f t="array" ref="M51">_xlfn.SWITCH(B51,'Anagrafica Ammistratore'!A$4,IF(E51-'Fasce D.NON Resid'!A$2&gt;0,'Fasce D.NON Resid'!A$2,E51),0)</f>
        <v>0</v>
      </c>
      <c r="N51" s="3" cm="1">
        <f t="array" ref="N51">_xlfn.SWITCH(B51,'Anagrafica Ammistratore'!A$4,IF(E51-'Fasce D.NON Resid'!A$3&gt;0,'Fasce D.NON Resid'!A$3-M51,E51-M51),0)</f>
        <v>0</v>
      </c>
      <c r="O51" s="3" cm="1">
        <f t="array" ref="O51">_xlfn.SWITCH(B51,'Anagrafica Ammistratore'!A$4,IF(E51-'Fasce D.NON Resid'!A$4&gt;0,'Fasce D.NON Resid'!A$4-(M51+N51),E51-(M51+N51)),0)</f>
        <v>0</v>
      </c>
      <c r="P51" s="3" cm="1">
        <f t="array" ref="P51">_xlfn.SWITCH(B51,'Anagrafica Ammistratore'!A$4,IF(E51-(M51+N51+O51)&gt;0,E51-(N51+M51+O51),0),0)</f>
        <v>0</v>
      </c>
      <c r="Q51" s="3" cm="1">
        <f t="array" ref="Q51">_xlfn.SWITCH(B51,'Anagrafica Ammistratore'!A$5,IF(E51-'Fasce Art. piccoli'!A$2&gt;0,'Fasce Art. piccoli'!A$2,E51),0)</f>
        <v>0</v>
      </c>
      <c r="R51" s="3" cm="1">
        <f t="array" ref="R51">_xlfn.SWITCH(B51,'Anagrafica Ammistratore'!A$5,IF(E51-'Fasce Art. piccoli'!A$3&gt;0,'Fasce Art. piccoli'!A$3,E51-Q51),0)</f>
        <v>0</v>
      </c>
      <c r="S51" s="3" cm="1">
        <f t="array" ref="S51">_xlfn.SWITCH(B51,'Anagrafica Ammistratore'!A$5,IF(E51-(Q51+R51)&gt;0,E51-(Q51+R51),0),0)</f>
        <v>0</v>
      </c>
      <c r="T51" s="3" cm="1">
        <f t="array" ref="T51">_xlfn.SWITCH(B51,'Anagrafica Ammistratore'!A$9,IF(E51-'Fasce Industr piccoli'!A$2&gt;0,'Fasce Industr piccoli'!A$2,E51),0)</f>
        <v>0</v>
      </c>
      <c r="U51" s="3" cm="1">
        <f t="array" ref="U51">_xlfn.SWITCH(B51,'Anagrafica Ammistratore'!A$9,IF(E51-'Fasce Industr piccoli'!A$2&gt;0,'Fasce Industr piccoli'!A$2,E51-T51),0)</f>
        <v>0</v>
      </c>
      <c r="V51" s="3" cm="1">
        <f t="array" ref="V51">_xlfn.SWITCH(B51,'Anagrafica Ammistratore'!A$9,IF(E51-(T51+U51)&gt;0,E51-(T51+U51),0),0)</f>
        <v>0</v>
      </c>
      <c r="W51" s="3" cm="1">
        <f t="array" ref="W51">_xlfn.SWITCH(B51,'Anagrafica Ammistratore'!A$11,IF(E51-'Fasce Agricolo Zootec'!A$2&gt;0,'Fasce Agricolo Zootec'!A$2,E51),0)</f>
        <v>0</v>
      </c>
      <c r="X51" s="3" cm="1">
        <f t="array" ref="X51">_xlfn.SWITCH(B51,'Anagrafica Ammistratore'!A$11,IF(E51-(W51)&gt;0,E51-(W51),0),0)</f>
        <v>0</v>
      </c>
      <c r="Y51" s="3">
        <f>(M51*'Fasce D.NON Resid'!C$2)+(N51*'Fasce D.NON Resid'!C$3)+(O51*'Fasce D.NON Resid'!C$4)+(P51*'Fasce D.NON Resid'!C$5)</f>
        <v>0</v>
      </c>
      <c r="Z51" s="3">
        <f>+(Q51*'Fasce Art. piccoli'!C$2)+(R51*'Fasce Art. piccoli'!C$3)+(S51*'Fasce Art. piccoli'!C$4)</f>
        <v>0</v>
      </c>
      <c r="AA51" s="3">
        <f>+(T51*'Fasce Industr piccoli'!C$2)+(U51*'Fasce Industr piccoli'!C$3)+(V51*'Fasce Industr piccoli'!C$4)</f>
        <v>0</v>
      </c>
      <c r="AB51" s="3">
        <f>(W51*'Fasce Agricolo Zootec'!C$2)+(X51*'Fasce Agricolo Zootec'!C$3)</f>
        <v>0</v>
      </c>
      <c r="AC51" s="3">
        <f>IF('Fasce D.NON Resid'!B$9,(Y51/'Fasce D.NON Resid'!B$9)*100,0)</f>
        <v>0</v>
      </c>
      <c r="AD51" s="3">
        <f>IF('Fasce Art. piccoli'!B$9,(Z51/'Fasce Art. piccoli'!B$9)*100,0)</f>
        <v>0</v>
      </c>
      <c r="AE51" s="3">
        <f>IF('Fasce Industr piccoli'!B$9,(AA51/'Fasce Industr piccoli'!B$9)*100,0)</f>
        <v>0</v>
      </c>
      <c r="AF51" s="3">
        <f>IF('Fasce Agricolo Zootec'!B$9,(AB51/'Fasce Agricolo Zootec'!B$9)*100,0)</f>
        <v>0</v>
      </c>
    </row>
  </sheetData>
  <sheetProtection sheet="1"/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DE1BB-D05F-4C66-9070-772566643541}">
          <x14:formula1>
            <xm:f>'Anagrafica Ammistratore'!$A$4:$A$11</xm:f>
          </x14:formula1>
          <xm:sqref>B2:B51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2073-0EEE-4C5D-81D3-67C13C13496D}">
  <dimension ref="A1:Q27"/>
  <sheetViews>
    <sheetView showGridLines="0" workbookViewId="0">
      <selection activeCell="H4" sqref="H4:H8"/>
    </sheetView>
  </sheetViews>
  <sheetFormatPr defaultColWidth="8.88671875" defaultRowHeight="11.4" x14ac:dyDescent="0.2"/>
  <cols>
    <col min="1" max="1" width="21.6640625" style="3" bestFit="1" customWidth="1"/>
    <col min="2" max="2" width="14.88671875" style="3" bestFit="1" customWidth="1"/>
    <col min="3" max="3" width="4.109375" style="3" bestFit="1" customWidth="1"/>
    <col min="4" max="4" width="8.5546875" style="3" bestFit="1" customWidth="1"/>
    <col min="5" max="5" width="11.33203125" style="3" bestFit="1" customWidth="1"/>
    <col min="6" max="6" width="8.88671875" style="3"/>
    <col min="7" max="7" width="19" style="3" bestFit="1" customWidth="1"/>
    <col min="8" max="8" width="16.44140625" style="3" bestFit="1" customWidth="1"/>
    <col min="9" max="9" width="4.109375" style="3" bestFit="1" customWidth="1"/>
    <col min="10" max="10" width="9" style="3" bestFit="1" customWidth="1"/>
    <col min="11" max="11" width="11.33203125" style="3" bestFit="1" customWidth="1"/>
    <col min="12" max="12" width="8.88671875" style="3"/>
    <col min="13" max="13" width="19" style="3" bestFit="1" customWidth="1"/>
    <col min="14" max="14" width="15.6640625" style="3" customWidth="1"/>
    <col min="15" max="17" width="9" style="3" bestFit="1" customWidth="1"/>
    <col min="18" max="16384" width="8.88671875" style="3"/>
  </cols>
  <sheetData>
    <row r="1" spans="1:17" ht="12" thickBot="1" x14ac:dyDescent="0.25"/>
    <row r="2" spans="1:17" ht="12" thickBot="1" x14ac:dyDescent="0.25">
      <c r="A2" s="60" t="s">
        <v>44</v>
      </c>
      <c r="B2" s="61"/>
      <c r="C2" s="61"/>
      <c r="D2" s="61"/>
      <c r="E2" s="62"/>
      <c r="G2" s="60" t="s">
        <v>45</v>
      </c>
      <c r="H2" s="61"/>
      <c r="I2" s="61"/>
      <c r="J2" s="61"/>
      <c r="K2" s="62"/>
      <c r="M2" s="60" t="s">
        <v>41</v>
      </c>
      <c r="N2" s="61"/>
      <c r="O2" s="61"/>
      <c r="P2" s="61"/>
      <c r="Q2" s="62"/>
    </row>
    <row r="3" spans="1:17" x14ac:dyDescent="0.2">
      <c r="A3" s="15" t="s">
        <v>10</v>
      </c>
      <c r="B3" s="16" t="s">
        <v>13</v>
      </c>
      <c r="C3" s="16" t="s">
        <v>15</v>
      </c>
      <c r="D3" s="16" t="s">
        <v>14</v>
      </c>
      <c r="E3" s="17" t="s">
        <v>16</v>
      </c>
      <c r="G3" s="15" t="s">
        <v>10</v>
      </c>
      <c r="H3" s="16" t="s">
        <v>13</v>
      </c>
      <c r="I3" s="16" t="s">
        <v>15</v>
      </c>
      <c r="J3" s="16" t="s">
        <v>14</v>
      </c>
      <c r="K3" s="17" t="s">
        <v>16</v>
      </c>
      <c r="M3" s="15" t="s">
        <v>10</v>
      </c>
      <c r="N3" s="16" t="s">
        <v>13</v>
      </c>
      <c r="O3" s="16" t="s">
        <v>15</v>
      </c>
      <c r="P3" s="16" t="s">
        <v>14</v>
      </c>
      <c r="Q3" s="17" t="s">
        <v>16</v>
      </c>
    </row>
    <row r="4" spans="1:17" x14ac:dyDescent="0.2">
      <c r="A4" s="18" t="s">
        <v>6</v>
      </c>
      <c r="B4" s="19"/>
      <c r="C4" s="3">
        <v>10</v>
      </c>
      <c r="D4" s="20">
        <f>(B4*C4)/100</f>
        <v>0</v>
      </c>
      <c r="E4" s="21">
        <f>SUM(B4,D4)</f>
        <v>0</v>
      </c>
      <c r="G4" s="18" t="s">
        <v>6</v>
      </c>
      <c r="H4" s="19"/>
      <c r="I4" s="3">
        <v>10</v>
      </c>
      <c r="J4" s="3">
        <f>(H4*I4)/100</f>
        <v>0</v>
      </c>
      <c r="K4" s="21">
        <f>SUM(H4,J4)</f>
        <v>0</v>
      </c>
      <c r="M4" s="18" t="s">
        <v>6</v>
      </c>
      <c r="N4" s="19"/>
      <c r="O4" s="3">
        <v>10</v>
      </c>
      <c r="P4" s="3">
        <f>(N4*O4)/100</f>
        <v>0</v>
      </c>
      <c r="Q4" s="21">
        <f>SUM(N4,P4)</f>
        <v>0</v>
      </c>
    </row>
    <row r="5" spans="1:17" x14ac:dyDescent="0.2">
      <c r="A5" s="18" t="s">
        <v>11</v>
      </c>
      <c r="B5" s="19"/>
      <c r="C5" s="3">
        <v>10</v>
      </c>
      <c r="D5" s="3">
        <f t="shared" ref="D5:D8" si="0">(B5*C5)/100</f>
        <v>0</v>
      </c>
      <c r="E5" s="21">
        <f t="shared" ref="E5:E8" si="1">SUM(B5,D5)</f>
        <v>0</v>
      </c>
      <c r="G5" s="18" t="s">
        <v>11</v>
      </c>
      <c r="H5" s="19"/>
      <c r="I5" s="3">
        <v>10</v>
      </c>
      <c r="J5" s="3">
        <f t="shared" ref="J5:J8" si="2">(H5*I5)/100</f>
        <v>0</v>
      </c>
      <c r="K5" s="21">
        <f t="shared" ref="K5:K8" si="3">SUM(H5,J5)</f>
        <v>0</v>
      </c>
      <c r="M5" s="18" t="s">
        <v>11</v>
      </c>
      <c r="N5" s="19"/>
      <c r="O5" s="3">
        <v>10</v>
      </c>
      <c r="P5" s="3">
        <f t="shared" ref="P5:P8" si="4">(N5*O5)/100</f>
        <v>0</v>
      </c>
      <c r="Q5" s="21">
        <f t="shared" ref="Q5:Q8" si="5">SUM(N5,P5)</f>
        <v>0</v>
      </c>
    </row>
    <row r="6" spans="1:17" x14ac:dyDescent="0.2">
      <c r="A6" s="18" t="s">
        <v>12</v>
      </c>
      <c r="B6" s="19"/>
      <c r="C6" s="3">
        <v>10</v>
      </c>
      <c r="D6" s="3">
        <f t="shared" si="0"/>
        <v>0</v>
      </c>
      <c r="E6" s="21">
        <f t="shared" si="1"/>
        <v>0</v>
      </c>
      <c r="G6" s="18" t="s">
        <v>12</v>
      </c>
      <c r="H6" s="19"/>
      <c r="I6" s="3">
        <v>10</v>
      </c>
      <c r="J6" s="3">
        <f t="shared" si="2"/>
        <v>0</v>
      </c>
      <c r="K6" s="21">
        <f t="shared" si="3"/>
        <v>0</v>
      </c>
      <c r="M6" s="18" t="s">
        <v>12</v>
      </c>
      <c r="N6" s="19"/>
      <c r="O6" s="3">
        <v>10</v>
      </c>
      <c r="P6" s="3">
        <f t="shared" si="4"/>
        <v>0</v>
      </c>
      <c r="Q6" s="21">
        <f t="shared" si="5"/>
        <v>0</v>
      </c>
    </row>
    <row r="7" spans="1:17" x14ac:dyDescent="0.2">
      <c r="A7" s="18" t="s">
        <v>7</v>
      </c>
      <c r="B7" s="19"/>
      <c r="C7" s="3">
        <v>10</v>
      </c>
      <c r="D7" s="3">
        <f t="shared" si="0"/>
        <v>0</v>
      </c>
      <c r="E7" s="21">
        <f t="shared" si="1"/>
        <v>0</v>
      </c>
      <c r="G7" s="18" t="s">
        <v>7</v>
      </c>
      <c r="H7" s="19"/>
      <c r="I7" s="3">
        <v>10</v>
      </c>
      <c r="J7" s="3">
        <f t="shared" si="2"/>
        <v>0</v>
      </c>
      <c r="K7" s="21">
        <f t="shared" si="3"/>
        <v>0</v>
      </c>
      <c r="M7" s="18" t="s">
        <v>7</v>
      </c>
      <c r="N7" s="19"/>
      <c r="O7" s="3">
        <v>10</v>
      </c>
      <c r="P7" s="3">
        <f t="shared" si="4"/>
        <v>0</v>
      </c>
      <c r="Q7" s="21">
        <f t="shared" si="5"/>
        <v>0</v>
      </c>
    </row>
    <row r="8" spans="1:17" x14ac:dyDescent="0.2">
      <c r="A8" s="18" t="s">
        <v>9</v>
      </c>
      <c r="B8" s="19"/>
      <c r="C8" s="3">
        <v>10</v>
      </c>
      <c r="D8" s="3">
        <f t="shared" si="0"/>
        <v>0</v>
      </c>
      <c r="E8" s="21">
        <f t="shared" si="1"/>
        <v>0</v>
      </c>
      <c r="G8" s="18" t="s">
        <v>9</v>
      </c>
      <c r="H8" s="19"/>
      <c r="I8" s="3">
        <v>10</v>
      </c>
      <c r="J8" s="3">
        <f t="shared" si="2"/>
        <v>0</v>
      </c>
      <c r="K8" s="21">
        <f t="shared" si="3"/>
        <v>0</v>
      </c>
      <c r="M8" s="18" t="s">
        <v>9</v>
      </c>
      <c r="N8" s="19"/>
      <c r="O8" s="3">
        <v>10</v>
      </c>
      <c r="P8" s="3">
        <f t="shared" si="4"/>
        <v>0</v>
      </c>
      <c r="Q8" s="21">
        <f t="shared" si="5"/>
        <v>0</v>
      </c>
    </row>
    <row r="9" spans="1:17" ht="12" thickBot="1" x14ac:dyDescent="0.25">
      <c r="A9" s="22"/>
      <c r="B9" s="23">
        <f>SUM(B4:B8)</f>
        <v>0</v>
      </c>
      <c r="C9" s="24"/>
      <c r="D9" s="24">
        <f>SUM(D4:D8)</f>
        <v>0</v>
      </c>
      <c r="E9" s="25">
        <f>SUM(E4:E8)</f>
        <v>0</v>
      </c>
      <c r="G9" s="22"/>
      <c r="H9" s="23">
        <f>SUM(H4:H8)</f>
        <v>0</v>
      </c>
      <c r="I9" s="24"/>
      <c r="J9" s="24">
        <f>SUM(J4:J8)</f>
        <v>0</v>
      </c>
      <c r="K9" s="25">
        <f>SUM(K4:K8)</f>
        <v>0</v>
      </c>
      <c r="M9" s="22"/>
      <c r="N9" s="23">
        <f>SUM(N4:N8)</f>
        <v>0</v>
      </c>
      <c r="O9" s="24"/>
      <c r="P9" s="24">
        <f>SUM(P4:P8)</f>
        <v>0</v>
      </c>
      <c r="Q9" s="25">
        <f>SUM(Q4:Q8)</f>
        <v>0</v>
      </c>
    </row>
    <row r="10" spans="1:17" ht="12" thickBot="1" x14ac:dyDescent="0.25"/>
    <row r="11" spans="1:17" ht="12" thickBot="1" x14ac:dyDescent="0.25">
      <c r="A11" s="60" t="s">
        <v>50</v>
      </c>
      <c r="B11" s="61"/>
      <c r="C11" s="61"/>
      <c r="D11" s="61"/>
      <c r="E11" s="62"/>
      <c r="G11" s="60" t="s">
        <v>47</v>
      </c>
      <c r="H11" s="61"/>
      <c r="I11" s="61"/>
      <c r="J11" s="61"/>
      <c r="K11" s="62"/>
      <c r="M11" s="60" t="s">
        <v>48</v>
      </c>
      <c r="N11" s="61"/>
      <c r="O11" s="61"/>
      <c r="P11" s="61"/>
      <c r="Q11" s="62"/>
    </row>
    <row r="12" spans="1:17" x14ac:dyDescent="0.2">
      <c r="A12" s="15" t="s">
        <v>10</v>
      </c>
      <c r="B12" s="16" t="s">
        <v>13</v>
      </c>
      <c r="C12" s="16" t="s">
        <v>15</v>
      </c>
      <c r="D12" s="16" t="s">
        <v>14</v>
      </c>
      <c r="E12" s="17" t="s">
        <v>16</v>
      </c>
      <c r="G12" s="15" t="s">
        <v>10</v>
      </c>
      <c r="H12" s="16" t="s">
        <v>13</v>
      </c>
      <c r="I12" s="16" t="s">
        <v>15</v>
      </c>
      <c r="J12" s="16" t="s">
        <v>14</v>
      </c>
      <c r="K12" s="17" t="s">
        <v>16</v>
      </c>
      <c r="M12" s="15" t="s">
        <v>10</v>
      </c>
      <c r="N12" s="16" t="s">
        <v>13</v>
      </c>
      <c r="O12" s="16" t="s">
        <v>15</v>
      </c>
      <c r="P12" s="16" t="s">
        <v>14</v>
      </c>
      <c r="Q12" s="17" t="s">
        <v>16</v>
      </c>
    </row>
    <row r="13" spans="1:17" x14ac:dyDescent="0.2">
      <c r="A13" s="18" t="s">
        <v>6</v>
      </c>
      <c r="B13" s="19"/>
      <c r="C13" s="3">
        <v>10</v>
      </c>
      <c r="D13" s="3">
        <f>(B13*C13)/100</f>
        <v>0</v>
      </c>
      <c r="E13" s="21">
        <f>SUM(B13,D13)</f>
        <v>0</v>
      </c>
      <c r="G13" s="18" t="s">
        <v>6</v>
      </c>
      <c r="H13" s="19"/>
      <c r="I13" s="3">
        <v>10</v>
      </c>
      <c r="J13" s="3">
        <f>(H13*I13)/100</f>
        <v>0</v>
      </c>
      <c r="K13" s="21">
        <f>SUM(H13,J13)</f>
        <v>0</v>
      </c>
      <c r="M13" s="18" t="s">
        <v>6</v>
      </c>
      <c r="N13" s="19"/>
      <c r="O13" s="3">
        <v>10</v>
      </c>
      <c r="P13" s="3">
        <f>(N13*O13)/100</f>
        <v>0</v>
      </c>
      <c r="Q13" s="21">
        <f>SUM(N13,P13)</f>
        <v>0</v>
      </c>
    </row>
    <row r="14" spans="1:17" x14ac:dyDescent="0.2">
      <c r="A14" s="18" t="s">
        <v>11</v>
      </c>
      <c r="B14" s="19"/>
      <c r="C14" s="3">
        <v>10</v>
      </c>
      <c r="D14" s="3">
        <f t="shared" ref="D14:D17" si="6">(B14*C14)/100</f>
        <v>0</v>
      </c>
      <c r="E14" s="21">
        <f t="shared" ref="E14:E17" si="7">SUM(B14,D14)</f>
        <v>0</v>
      </c>
      <c r="G14" s="18" t="s">
        <v>11</v>
      </c>
      <c r="H14" s="19"/>
      <c r="I14" s="3">
        <v>10</v>
      </c>
      <c r="J14" s="3">
        <f t="shared" ref="J14:J17" si="8">(H14*I14)/100</f>
        <v>0</v>
      </c>
      <c r="K14" s="21">
        <f t="shared" ref="K14:K17" si="9">SUM(H14,J14)</f>
        <v>0</v>
      </c>
      <c r="M14" s="18" t="s">
        <v>11</v>
      </c>
      <c r="N14" s="19"/>
      <c r="O14" s="3">
        <v>10</v>
      </c>
      <c r="P14" s="3">
        <f t="shared" ref="P14:P17" si="10">(N14*O14)/100</f>
        <v>0</v>
      </c>
      <c r="Q14" s="21">
        <f t="shared" ref="Q14:Q17" si="11">SUM(N14,P14)</f>
        <v>0</v>
      </c>
    </row>
    <row r="15" spans="1:17" x14ac:dyDescent="0.2">
      <c r="A15" s="18" t="s">
        <v>12</v>
      </c>
      <c r="B15" s="19"/>
      <c r="C15" s="3">
        <v>10</v>
      </c>
      <c r="D15" s="3">
        <f t="shared" si="6"/>
        <v>0</v>
      </c>
      <c r="E15" s="21">
        <f t="shared" si="7"/>
        <v>0</v>
      </c>
      <c r="G15" s="18" t="s">
        <v>12</v>
      </c>
      <c r="H15" s="19"/>
      <c r="I15" s="3">
        <v>10</v>
      </c>
      <c r="J15" s="3">
        <f t="shared" si="8"/>
        <v>0</v>
      </c>
      <c r="K15" s="21">
        <f t="shared" si="9"/>
        <v>0</v>
      </c>
      <c r="M15" s="18" t="s">
        <v>12</v>
      </c>
      <c r="N15" s="19"/>
      <c r="O15" s="3">
        <v>10</v>
      </c>
      <c r="P15" s="3">
        <f t="shared" si="10"/>
        <v>0</v>
      </c>
      <c r="Q15" s="21">
        <f t="shared" si="11"/>
        <v>0</v>
      </c>
    </row>
    <row r="16" spans="1:17" x14ac:dyDescent="0.2">
      <c r="A16" s="18" t="s">
        <v>7</v>
      </c>
      <c r="B16" s="19"/>
      <c r="C16" s="3">
        <v>10</v>
      </c>
      <c r="D16" s="3">
        <f t="shared" si="6"/>
        <v>0</v>
      </c>
      <c r="E16" s="21">
        <f t="shared" si="7"/>
        <v>0</v>
      </c>
      <c r="G16" s="18" t="s">
        <v>7</v>
      </c>
      <c r="H16" s="19"/>
      <c r="I16" s="3">
        <v>10</v>
      </c>
      <c r="J16" s="3">
        <f t="shared" si="8"/>
        <v>0</v>
      </c>
      <c r="K16" s="21">
        <f t="shared" si="9"/>
        <v>0</v>
      </c>
      <c r="M16" s="18" t="s">
        <v>7</v>
      </c>
      <c r="N16" s="19"/>
      <c r="O16" s="3">
        <v>10</v>
      </c>
      <c r="P16" s="3">
        <f t="shared" si="10"/>
        <v>0</v>
      </c>
      <c r="Q16" s="21">
        <f t="shared" si="11"/>
        <v>0</v>
      </c>
    </row>
    <row r="17" spans="1:17" x14ac:dyDescent="0.2">
      <c r="A17" s="18" t="s">
        <v>9</v>
      </c>
      <c r="B17" s="19"/>
      <c r="C17" s="3">
        <v>10</v>
      </c>
      <c r="D17" s="3">
        <f t="shared" si="6"/>
        <v>0</v>
      </c>
      <c r="E17" s="21">
        <f t="shared" si="7"/>
        <v>0</v>
      </c>
      <c r="G17" s="18" t="s">
        <v>9</v>
      </c>
      <c r="H17" s="19"/>
      <c r="I17" s="3">
        <v>10</v>
      </c>
      <c r="J17" s="3">
        <f t="shared" si="8"/>
        <v>0</v>
      </c>
      <c r="K17" s="21">
        <f t="shared" si="9"/>
        <v>0</v>
      </c>
      <c r="M17" s="18" t="s">
        <v>9</v>
      </c>
      <c r="N17" s="19"/>
      <c r="O17" s="3">
        <v>10</v>
      </c>
      <c r="P17" s="3">
        <f t="shared" si="10"/>
        <v>0</v>
      </c>
      <c r="Q17" s="21">
        <f t="shared" si="11"/>
        <v>0</v>
      </c>
    </row>
    <row r="18" spans="1:17" ht="12" thickBot="1" x14ac:dyDescent="0.25">
      <c r="A18" s="22"/>
      <c r="B18" s="23">
        <f>SUM(B13:B17)</f>
        <v>0</v>
      </c>
      <c r="C18" s="24"/>
      <c r="D18" s="24">
        <f>SUM(D13:D17)</f>
        <v>0</v>
      </c>
      <c r="E18" s="25">
        <f>SUM(E13:E17)</f>
        <v>0</v>
      </c>
      <c r="G18" s="22"/>
      <c r="H18" s="23">
        <f>SUM(H13:H17)</f>
        <v>0</v>
      </c>
      <c r="I18" s="24"/>
      <c r="J18" s="24">
        <f>SUM(J13:J17)</f>
        <v>0</v>
      </c>
      <c r="K18" s="25">
        <f>SUM(K13:K17)</f>
        <v>0</v>
      </c>
      <c r="M18" s="22"/>
      <c r="N18" s="23">
        <f>SUM(N13:N17)</f>
        <v>0</v>
      </c>
      <c r="O18" s="24"/>
      <c r="P18" s="24">
        <f>SUM(P13:P17)</f>
        <v>0</v>
      </c>
      <c r="Q18" s="25">
        <f>SUM(Q13:Q17)</f>
        <v>0</v>
      </c>
    </row>
    <row r="19" spans="1:17" ht="12" thickBot="1" x14ac:dyDescent="0.25"/>
    <row r="20" spans="1:17" ht="12" thickBot="1" x14ac:dyDescent="0.25">
      <c r="A20" s="60" t="s">
        <v>39</v>
      </c>
      <c r="B20" s="61"/>
      <c r="C20" s="61"/>
      <c r="D20" s="61"/>
      <c r="E20" s="62"/>
      <c r="G20" s="60" t="s">
        <v>51</v>
      </c>
      <c r="H20" s="61"/>
      <c r="I20" s="61"/>
      <c r="J20" s="61"/>
      <c r="K20" s="62"/>
      <c r="M20" s="60" t="s">
        <v>40</v>
      </c>
      <c r="N20" s="61"/>
      <c r="O20" s="61"/>
      <c r="P20" s="61"/>
      <c r="Q20" s="62"/>
    </row>
    <row r="21" spans="1:17" x14ac:dyDescent="0.2">
      <c r="A21" s="15" t="s">
        <v>10</v>
      </c>
      <c r="B21" s="16" t="s">
        <v>13</v>
      </c>
      <c r="C21" s="16" t="s">
        <v>15</v>
      </c>
      <c r="D21" s="16" t="s">
        <v>14</v>
      </c>
      <c r="E21" s="17" t="s">
        <v>16</v>
      </c>
      <c r="G21" s="15" t="s">
        <v>10</v>
      </c>
      <c r="H21" s="16" t="s">
        <v>13</v>
      </c>
      <c r="I21" s="16" t="s">
        <v>15</v>
      </c>
      <c r="J21" s="16" t="s">
        <v>14</v>
      </c>
      <c r="K21" s="17" t="s">
        <v>16</v>
      </c>
      <c r="M21" s="15" t="s">
        <v>10</v>
      </c>
      <c r="N21" s="16" t="s">
        <v>13</v>
      </c>
      <c r="O21" s="16" t="s">
        <v>15</v>
      </c>
      <c r="P21" s="16" t="s">
        <v>14</v>
      </c>
      <c r="Q21" s="17" t="s">
        <v>16</v>
      </c>
    </row>
    <row r="22" spans="1:17" x14ac:dyDescent="0.2">
      <c r="A22" s="18" t="s">
        <v>6</v>
      </c>
      <c r="B22" s="19"/>
      <c r="C22" s="3">
        <v>10</v>
      </c>
      <c r="D22" s="3">
        <f>(B22*C22)/100</f>
        <v>0</v>
      </c>
      <c r="E22" s="21">
        <f>SUM(B22,D22)</f>
        <v>0</v>
      </c>
      <c r="G22" s="18" t="s">
        <v>6</v>
      </c>
      <c r="H22" s="19"/>
      <c r="I22" s="3">
        <v>10</v>
      </c>
      <c r="J22" s="3">
        <f>(H22*I22)/100</f>
        <v>0</v>
      </c>
      <c r="K22" s="21">
        <f>SUM(H22,J22)</f>
        <v>0</v>
      </c>
      <c r="M22" s="18" t="s">
        <v>6</v>
      </c>
      <c r="N22" s="19"/>
      <c r="O22" s="3">
        <v>10</v>
      </c>
      <c r="P22" s="3">
        <f>(N22*O22)/100</f>
        <v>0</v>
      </c>
      <c r="Q22" s="21">
        <f>SUM(N22,P22)</f>
        <v>0</v>
      </c>
    </row>
    <row r="23" spans="1:17" x14ac:dyDescent="0.2">
      <c r="A23" s="18" t="s">
        <v>11</v>
      </c>
      <c r="B23" s="19"/>
      <c r="C23" s="3">
        <v>10</v>
      </c>
      <c r="D23" s="3">
        <f t="shared" ref="D23:D26" si="12">(B23*C23)/100</f>
        <v>0</v>
      </c>
      <c r="E23" s="21">
        <f t="shared" ref="E23:E26" si="13">SUM(B23,D23)</f>
        <v>0</v>
      </c>
      <c r="G23" s="18" t="s">
        <v>11</v>
      </c>
      <c r="H23" s="19"/>
      <c r="I23" s="3">
        <v>10</v>
      </c>
      <c r="J23" s="3">
        <f t="shared" ref="J23:J26" si="14">(H23*I23)/100</f>
        <v>0</v>
      </c>
      <c r="K23" s="21">
        <f t="shared" ref="K23:K26" si="15">SUM(H23,J23)</f>
        <v>0</v>
      </c>
      <c r="M23" s="18" t="s">
        <v>11</v>
      </c>
      <c r="N23" s="19"/>
      <c r="O23" s="3">
        <v>10</v>
      </c>
      <c r="P23" s="3">
        <f t="shared" ref="P23:P26" si="16">(N23*O23)/100</f>
        <v>0</v>
      </c>
      <c r="Q23" s="21">
        <f t="shared" ref="Q23:Q26" si="17">SUM(N23,P23)</f>
        <v>0</v>
      </c>
    </row>
    <row r="24" spans="1:17" x14ac:dyDescent="0.2">
      <c r="A24" s="18" t="s">
        <v>12</v>
      </c>
      <c r="B24" s="19"/>
      <c r="C24" s="3">
        <v>10</v>
      </c>
      <c r="D24" s="3">
        <f t="shared" si="12"/>
        <v>0</v>
      </c>
      <c r="E24" s="21">
        <f t="shared" si="13"/>
        <v>0</v>
      </c>
      <c r="G24" s="18" t="s">
        <v>12</v>
      </c>
      <c r="H24" s="19"/>
      <c r="I24" s="3">
        <v>10</v>
      </c>
      <c r="J24" s="3">
        <f t="shared" si="14"/>
        <v>0</v>
      </c>
      <c r="K24" s="21">
        <f t="shared" si="15"/>
        <v>0</v>
      </c>
      <c r="M24" s="18" t="s">
        <v>12</v>
      </c>
      <c r="N24" s="19"/>
      <c r="O24" s="3">
        <v>10</v>
      </c>
      <c r="P24" s="3">
        <f t="shared" si="16"/>
        <v>0</v>
      </c>
      <c r="Q24" s="21">
        <f t="shared" si="17"/>
        <v>0</v>
      </c>
    </row>
    <row r="25" spans="1:17" x14ac:dyDescent="0.2">
      <c r="A25" s="18" t="s">
        <v>7</v>
      </c>
      <c r="B25" s="19"/>
      <c r="C25" s="3">
        <v>10</v>
      </c>
      <c r="D25" s="3">
        <f t="shared" si="12"/>
        <v>0</v>
      </c>
      <c r="E25" s="21">
        <f t="shared" si="13"/>
        <v>0</v>
      </c>
      <c r="G25" s="18" t="s">
        <v>7</v>
      </c>
      <c r="H25" s="19"/>
      <c r="I25" s="3">
        <v>10</v>
      </c>
      <c r="J25" s="3">
        <f t="shared" si="14"/>
        <v>0</v>
      </c>
      <c r="K25" s="21">
        <f t="shared" si="15"/>
        <v>0</v>
      </c>
      <c r="M25" s="18" t="s">
        <v>7</v>
      </c>
      <c r="N25" s="19"/>
      <c r="O25" s="3">
        <v>10</v>
      </c>
      <c r="P25" s="3">
        <f t="shared" si="16"/>
        <v>0</v>
      </c>
      <c r="Q25" s="21">
        <f t="shared" si="17"/>
        <v>0</v>
      </c>
    </row>
    <row r="26" spans="1:17" x14ac:dyDescent="0.2">
      <c r="A26" s="18" t="s">
        <v>9</v>
      </c>
      <c r="B26" s="19"/>
      <c r="C26" s="3">
        <v>10</v>
      </c>
      <c r="D26" s="3">
        <f t="shared" si="12"/>
        <v>0</v>
      </c>
      <c r="E26" s="21">
        <f t="shared" si="13"/>
        <v>0</v>
      </c>
      <c r="G26" s="18" t="s">
        <v>9</v>
      </c>
      <c r="H26" s="19"/>
      <c r="I26" s="3">
        <v>10</v>
      </c>
      <c r="J26" s="3">
        <f t="shared" si="14"/>
        <v>0</v>
      </c>
      <c r="K26" s="21">
        <f t="shared" si="15"/>
        <v>0</v>
      </c>
      <c r="M26" s="18" t="s">
        <v>9</v>
      </c>
      <c r="N26" s="19"/>
      <c r="O26" s="3">
        <v>10</v>
      </c>
      <c r="P26" s="3">
        <f t="shared" si="16"/>
        <v>0</v>
      </c>
      <c r="Q26" s="21">
        <f t="shared" si="17"/>
        <v>0</v>
      </c>
    </row>
    <row r="27" spans="1:17" ht="12" thickBot="1" x14ac:dyDescent="0.25">
      <c r="A27" s="22"/>
      <c r="B27" s="23">
        <f>SUM(B22:B26)</f>
        <v>0</v>
      </c>
      <c r="C27" s="24"/>
      <c r="D27" s="24">
        <f>SUM(D22:D26)</f>
        <v>0</v>
      </c>
      <c r="E27" s="25">
        <f>SUM(E22:E26)</f>
        <v>0</v>
      </c>
      <c r="G27" s="22"/>
      <c r="H27" s="23">
        <f>SUM(H22:H26)</f>
        <v>0</v>
      </c>
      <c r="I27" s="24"/>
      <c r="J27" s="24">
        <f>SUM(J22:J26)</f>
        <v>0</v>
      </c>
      <c r="K27" s="25">
        <f>SUM(K22:K26)</f>
        <v>0</v>
      </c>
      <c r="M27" s="22"/>
      <c r="N27" s="23">
        <f>SUM(N22:N26)</f>
        <v>0</v>
      </c>
      <c r="O27" s="24"/>
      <c r="P27" s="24">
        <f>SUM(P22:P26)</f>
        <v>0</v>
      </c>
      <c r="Q27" s="25">
        <f>SUM(Q22:Q26)</f>
        <v>0</v>
      </c>
    </row>
  </sheetData>
  <sheetProtection sheet="1"/>
  <mergeCells count="9">
    <mergeCell ref="A20:E20"/>
    <mergeCell ref="G20:K20"/>
    <mergeCell ref="M20:Q20"/>
    <mergeCell ref="M2:Q2"/>
    <mergeCell ref="G2:K2"/>
    <mergeCell ref="A2:E2"/>
    <mergeCell ref="A11:E11"/>
    <mergeCell ref="G11:K11"/>
    <mergeCell ref="M11:Q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F95A2-42F7-4728-A858-8E0D667C7908}">
  <dimension ref="A1:O50"/>
  <sheetViews>
    <sheetView showGridLines="0" showZeros="0" tabSelected="1" topLeftCell="A9" workbookViewId="0">
      <selection activeCell="G25" sqref="G25"/>
    </sheetView>
  </sheetViews>
  <sheetFormatPr defaultColWidth="8.88671875" defaultRowHeight="11.4" x14ac:dyDescent="0.2"/>
  <cols>
    <col min="1" max="1" width="43.6640625" style="3" bestFit="1" customWidth="1"/>
    <col min="2" max="2" width="20.88671875" style="3" bestFit="1" customWidth="1"/>
    <col min="3" max="3" width="15.33203125" style="3" bestFit="1" customWidth="1"/>
    <col min="4" max="4" width="10" style="3" bestFit="1" customWidth="1"/>
    <col min="5" max="5" width="11" style="3" bestFit="1" customWidth="1"/>
    <col min="6" max="6" width="21.6640625" style="3" bestFit="1" customWidth="1"/>
    <col min="7" max="7" width="18" style="3" bestFit="1" customWidth="1"/>
    <col min="8" max="8" width="15.88671875" style="3" bestFit="1" customWidth="1"/>
    <col min="9" max="9" width="5.33203125" style="3" hidden="1" customWidth="1"/>
    <col min="10" max="10" width="33" style="3" bestFit="1" customWidth="1"/>
    <col min="11" max="11" width="6.6640625" style="3" bestFit="1" customWidth="1"/>
    <col min="12" max="12" width="12.88671875" style="3" customWidth="1"/>
    <col min="13" max="13" width="24.33203125" style="3" customWidth="1"/>
    <col min="14" max="14" width="25.33203125" style="5" bestFit="1" customWidth="1"/>
    <col min="15" max="16384" width="8.88671875" style="3"/>
  </cols>
  <sheetData>
    <row r="1" spans="1:14" ht="12" thickBot="1" x14ac:dyDescent="0.25"/>
    <row r="2" spans="1:14" x14ac:dyDescent="0.2">
      <c r="A2" s="26" t="s">
        <v>0</v>
      </c>
      <c r="B2" s="27" t="s">
        <v>5</v>
      </c>
      <c r="C2" s="27" t="s">
        <v>1</v>
      </c>
      <c r="D2" s="27" t="s">
        <v>2</v>
      </c>
      <c r="E2" s="27" t="s">
        <v>3</v>
      </c>
      <c r="F2" s="27" t="s">
        <v>42</v>
      </c>
      <c r="G2" s="27" t="s">
        <v>82</v>
      </c>
      <c r="H2" s="27" t="s">
        <v>83</v>
      </c>
      <c r="I2" s="27" t="s">
        <v>26</v>
      </c>
      <c r="J2" s="28" t="s">
        <v>84</v>
      </c>
      <c r="K2" s="27" t="s">
        <v>85</v>
      </c>
      <c r="L2" s="28" t="s">
        <v>14</v>
      </c>
      <c r="M2" s="28" t="s">
        <v>80</v>
      </c>
      <c r="N2" s="29" t="s">
        <v>81</v>
      </c>
    </row>
    <row r="3" spans="1:14" x14ac:dyDescent="0.2">
      <c r="A3" s="30" t="s">
        <v>4</v>
      </c>
      <c r="B3" s="4"/>
      <c r="C3" s="31" t="str">
        <f>IF(B3="","",IF(B3=COUNTA('Dom. Residente'!C2:C483),"Dati Corretti","Dati Errati, verificare"))</f>
        <v/>
      </c>
      <c r="D3" s="4"/>
      <c r="E3" s="31" t="str">
        <f>IF(B3="","",IF(D3=SUM('Dom. Residente'!B2:B483),"Dati Corretti","Dati Errati, verificare"))</f>
        <v/>
      </c>
      <c r="F3" s="4"/>
      <c r="G3" s="31" t="str">
        <f>IF(B3="","",IF(H3=SUM('Dom. Residente'!D2:D483),"Dati Corretti","Dati Errati, verificare"))</f>
        <v/>
      </c>
      <c r="H3" s="4"/>
      <c r="I3" s="32"/>
      <c r="J3" s="4"/>
      <c r="K3" s="33" t="str">
        <f>IF(ISBLANK(J3),"",10)</f>
        <v/>
      </c>
      <c r="L3" s="33" t="str">
        <f>IF(ISBLANK(J3),"",(J3*K3)/100)</f>
        <v/>
      </c>
      <c r="M3" s="31" t="str">
        <f>IF(ISBLANK(J3),"",J3+L3)</f>
        <v/>
      </c>
      <c r="N3" s="34" t="str">
        <f>IF(B3="","",IFERROR(IF(ROUND(M3,1)=ROUND(SUM('Dom. Residente'!L2:L483)-SUM('Dom. Residente'!K2:K483),1),"Dati Corretti","Dati Errati, verificare"),""))</f>
        <v/>
      </c>
    </row>
    <row r="4" spans="1:14" x14ac:dyDescent="0.2">
      <c r="A4" s="30" t="s">
        <v>46</v>
      </c>
      <c r="B4" s="4"/>
      <c r="C4" s="31" t="str">
        <f>IF(B4="","",IF(B4=COUNTIF('Altre Tipologie'!B$2:B484,A4),"Dati Corretti","Dati Errati, verificare"))</f>
        <v/>
      </c>
      <c r="D4" s="35" t="s">
        <v>49</v>
      </c>
      <c r="E4" s="36" t="s">
        <v>49</v>
      </c>
      <c r="F4" s="4"/>
      <c r="G4" s="31" t="str">
        <f>IF(B4="","",IF(H4=SUMIF('Altre Tipologie'!B$2:B$484,A4,'Altre Tipologie'!D$2:DB$484),"Dati Corretti","Dati Errati, verificare"))</f>
        <v/>
      </c>
      <c r="H4" s="4"/>
      <c r="I4" s="32" t="s">
        <v>56</v>
      </c>
      <c r="J4" s="4"/>
      <c r="K4" s="33" t="str">
        <f t="shared" ref="K4:K11" si="0">IF(ISBLANK(J4),"",10)</f>
        <v/>
      </c>
      <c r="L4" s="33" t="str">
        <f t="shared" ref="L4:L11" si="1">IF(ISBLANK(J4),"",(J4*K4)/100)</f>
        <v/>
      </c>
      <c r="M4" s="31" t="str">
        <f t="shared" ref="M4:M12" si="2">IF(ISBLANK(J4),"",J4+L4)</f>
        <v/>
      </c>
      <c r="N4" s="34" t="str">
        <f>IF(B4="","",IFERROR(IF(ROUND(M4,1)=ROUND(SUMIF('Altre Tipologie'!B$2:B$484,A4,'Altre Tipologie'!L$2:L$484)-SUMIF('Altre Tipologie'!B$2:B$484,A4,'Altre Tipologie'!K$2:K$484),1),"Dati Corretti","Dati Errati, verificare"),""))</f>
        <v/>
      </c>
    </row>
    <row r="5" spans="1:14" x14ac:dyDescent="0.2">
      <c r="A5" s="30" t="s">
        <v>41</v>
      </c>
      <c r="B5" s="4"/>
      <c r="C5" s="31" t="str">
        <f>IF(B5="","",IF(B5=COUNTIF('Altre Tipologie'!B$2:B485,A5),"Dati Corretti","Dati Errati, verificare"))</f>
        <v/>
      </c>
      <c r="D5" s="35" t="s">
        <v>49</v>
      </c>
      <c r="E5" s="36" t="s">
        <v>49</v>
      </c>
      <c r="F5" s="4"/>
      <c r="G5" s="31" t="str">
        <f>IF(B5="","",IF(H5=SUMIF('Altre Tipologie'!B$2:B$484,A5,'Altre Tipologie'!D$2:DB$484),"Dati Corretti","Dati Errati, verificare"))</f>
        <v/>
      </c>
      <c r="H5" s="4"/>
      <c r="I5" s="32" t="s">
        <v>56</v>
      </c>
      <c r="J5" s="4"/>
      <c r="K5" s="33" t="str">
        <f t="shared" si="0"/>
        <v/>
      </c>
      <c r="L5" s="33" t="str">
        <f t="shared" si="1"/>
        <v/>
      </c>
      <c r="M5" s="31" t="str">
        <f t="shared" si="2"/>
        <v/>
      </c>
      <c r="N5" s="34" t="str">
        <f>IF(B5="","",IFERROR(IF(ROUND(M5,1)=ROUND(SUMIF('Altre Tipologie'!B$2:B$484,A5,'Altre Tipologie'!L$2:L$484)-SUMIF('Altre Tipologie'!B$2:B$484,A5,'Altre Tipologie'!K$2:K$484),1),"Dati Corretti","Dati Errati, verificare"),""))</f>
        <v/>
      </c>
    </row>
    <row r="6" spans="1:14" x14ac:dyDescent="0.2">
      <c r="A6" s="30" t="s">
        <v>50</v>
      </c>
      <c r="B6" s="4"/>
      <c r="C6" s="31" t="str">
        <f>IF(B6="","",IF(B6=COUNTIF('Altre Tipologie'!B$2:B486,A6),"Dati Corretti","Dati Errati, verificare"))</f>
        <v/>
      </c>
      <c r="D6" s="35" t="s">
        <v>49</v>
      </c>
      <c r="E6" s="36" t="s">
        <v>49</v>
      </c>
      <c r="F6" s="4"/>
      <c r="G6" s="31" t="str">
        <f>IF(B6="","",IF(H6=SUMIF('Altre Tipologie'!B$2:B$484,A6,'Altre Tipologie'!D$2:DB$484),"Dati Corretti","Dati Errati, verificare"))</f>
        <v/>
      </c>
      <c r="H6" s="4"/>
      <c r="I6" s="32" t="s">
        <v>57</v>
      </c>
      <c r="J6" s="4"/>
      <c r="K6" s="33" t="str">
        <f t="shared" si="0"/>
        <v/>
      </c>
      <c r="L6" s="33" t="str">
        <f t="shared" si="1"/>
        <v/>
      </c>
      <c r="M6" s="31" t="str">
        <f t="shared" si="2"/>
        <v/>
      </c>
      <c r="N6" s="34" t="str">
        <f>IF(B6="","",IFERROR(IF(ROUND(M6,1)=ROUND(SUMIF('Altre Tipologie'!B$2:B$484,A6,'Altre Tipologie'!L$2:L$484)-SUMIF('Altre Tipologie'!B$2:B$484,A6,'Altre Tipologie'!K$2:K$484),1),"Dati Corretti","Dati Errati, verificare"),""))</f>
        <v/>
      </c>
    </row>
    <row r="7" spans="1:14" x14ac:dyDescent="0.2">
      <c r="A7" s="30" t="s">
        <v>47</v>
      </c>
      <c r="B7" s="4"/>
      <c r="C7" s="31" t="str">
        <f>IF(B7="","",IF(B7=COUNTIF('Altre Tipologie'!B$2:B487,A7),"Dati Corretti","Dati Errati, verificare"))</f>
        <v/>
      </c>
      <c r="D7" s="35" t="s">
        <v>49</v>
      </c>
      <c r="E7" s="36" t="s">
        <v>49</v>
      </c>
      <c r="F7" s="4"/>
      <c r="G7" s="31" t="str">
        <f>IF(B7="","",IF(H7=SUMIF('Altre Tipologie'!B$2:B$484,A7,'Altre Tipologie'!D$2:DB$484),"Dati Corretti","Dati Errati, verificare"))</f>
        <v/>
      </c>
      <c r="H7" s="4"/>
      <c r="I7" s="32" t="s">
        <v>57</v>
      </c>
      <c r="J7" s="4"/>
      <c r="K7" s="33" t="str">
        <f t="shared" si="0"/>
        <v/>
      </c>
      <c r="L7" s="33" t="str">
        <f t="shared" si="1"/>
        <v/>
      </c>
      <c r="M7" s="31" t="str">
        <f t="shared" si="2"/>
        <v/>
      </c>
      <c r="N7" s="34" t="str">
        <f>IF(B7="","",IFERROR(IF(ROUND(M7,1)=ROUND(SUMIF('Altre Tipologie'!B$2:B$484,A7,'Altre Tipologie'!L$2:L$484)-SUMIF('Altre Tipologie'!B$2:B$484,A7,'Altre Tipologie'!K$2:K$484),1),"Dati Corretti","Dati Errati, verificare"),""))</f>
        <v/>
      </c>
    </row>
    <row r="8" spans="1:14" x14ac:dyDescent="0.2">
      <c r="A8" s="30" t="s">
        <v>48</v>
      </c>
      <c r="B8" s="4"/>
      <c r="C8" s="31" t="str">
        <f>IF(B8="","",IF(B8=COUNTIF('Altre Tipologie'!B$2:B488,A8),"Dati Corretti","Dati Errati, verificare"))</f>
        <v/>
      </c>
      <c r="D8" s="35" t="s">
        <v>49</v>
      </c>
      <c r="E8" s="36" t="s">
        <v>49</v>
      </c>
      <c r="F8" s="4"/>
      <c r="G8" s="31" t="str">
        <f>IF(B8="","",IF(H8=SUMIF('Altre Tipologie'!B$2:B$484,A8,'Altre Tipologie'!D$2:DB$484),"Dati Corretti","Dati Errati, verificare"))</f>
        <v/>
      </c>
      <c r="H8" s="4"/>
      <c r="I8" s="32" t="s">
        <v>57</v>
      </c>
      <c r="J8" s="4"/>
      <c r="K8" s="33" t="str">
        <f t="shared" si="0"/>
        <v/>
      </c>
      <c r="L8" s="33" t="str">
        <f t="shared" si="1"/>
        <v/>
      </c>
      <c r="M8" s="31" t="str">
        <f t="shared" si="2"/>
        <v/>
      </c>
      <c r="N8" s="34" t="str">
        <f>IF(B8="","",IFERROR(IF(ROUND(M8,1)=ROUND(SUMIF('Altre Tipologie'!B$2:B$484,A8,'Altre Tipologie'!L$2:L$484)-SUMIF('Altre Tipologie'!B$2:B$484,A8,'Altre Tipologie'!K$2:K$484),1),"Dati Corretti","Dati Errati, verificare"),""))</f>
        <v/>
      </c>
    </row>
    <row r="9" spans="1:14" x14ac:dyDescent="0.2">
      <c r="A9" s="30" t="s">
        <v>39</v>
      </c>
      <c r="B9" s="4"/>
      <c r="C9" s="31" t="str">
        <f>IF(B9="","",IF(B9=COUNTIF('Altre Tipologie'!B$2:B489,A9),"Dati Corretti","Dati Errati, verificare"))</f>
        <v/>
      </c>
      <c r="D9" s="35" t="s">
        <v>49</v>
      </c>
      <c r="E9" s="36" t="s">
        <v>49</v>
      </c>
      <c r="F9" s="4"/>
      <c r="G9" s="31" t="str">
        <f>IF(B9="","",IF(H9=SUMIF('Altre Tipologie'!B$2:B$484,A9,'Altre Tipologie'!D$2:DB$484),"Dati Corretti","Dati Errati, verificare"))</f>
        <v/>
      </c>
      <c r="H9" s="4"/>
      <c r="I9" s="32" t="s">
        <v>56</v>
      </c>
      <c r="J9" s="4"/>
      <c r="K9" s="33" t="str">
        <f t="shared" si="0"/>
        <v/>
      </c>
      <c r="L9" s="33" t="str">
        <f t="shared" si="1"/>
        <v/>
      </c>
      <c r="M9" s="31" t="str">
        <f t="shared" si="2"/>
        <v/>
      </c>
      <c r="N9" s="34" t="str">
        <f>IF(B9="","",IFERROR(IF(ROUND(M9,1)=ROUND(SUMIF('Altre Tipologie'!B$2:B$484,A9,'Altre Tipologie'!L$2:L$484)-SUMIF('Altre Tipologie'!B$2:B$484,A9,'Altre Tipologie'!K$2:K$484),1),"Dati Corretti","Dati Errati, verificare"),""))</f>
        <v/>
      </c>
    </row>
    <row r="10" spans="1:14" x14ac:dyDescent="0.2">
      <c r="A10" s="30" t="s">
        <v>51</v>
      </c>
      <c r="B10" s="4"/>
      <c r="C10" s="31" t="str">
        <f>IF(B10="","",IF(B10=COUNTIF('Altre Tipologie'!B$2:B490,A10),"Dati Corretti","Dati Errati, verificare"))</f>
        <v/>
      </c>
      <c r="D10" s="35" t="s">
        <v>49</v>
      </c>
      <c r="E10" s="36" t="s">
        <v>49</v>
      </c>
      <c r="F10" s="4"/>
      <c r="G10" s="31" t="str">
        <f>IF(B10="","",IF(H10=SUMIF('Altre Tipologie'!B$2:B$484,A10,'Altre Tipologie'!D$2:DB$484),"Dati Corretti","Dati Errati, verificare"))</f>
        <v/>
      </c>
      <c r="H10" s="4"/>
      <c r="I10" s="32" t="s">
        <v>57</v>
      </c>
      <c r="J10" s="4"/>
      <c r="K10" s="33" t="str">
        <f t="shared" si="0"/>
        <v/>
      </c>
      <c r="L10" s="33" t="str">
        <f t="shared" si="1"/>
        <v/>
      </c>
      <c r="M10" s="31" t="str">
        <f t="shared" si="2"/>
        <v/>
      </c>
      <c r="N10" s="34" t="str">
        <f>IF(B10="","",IFERROR(IF(ROUND(M10,1)=ROUND(SUMIF('Altre Tipologie'!B$2:B$484,A10,'Altre Tipologie'!L$2:L$484)-SUMIF('Altre Tipologie'!B$2:B$484,A10,'Altre Tipologie'!K$2:K$484),1),"Dati Corretti","Dati Errati, verificare"),""))</f>
        <v/>
      </c>
    </row>
    <row r="11" spans="1:14" ht="12" thickBot="1" x14ac:dyDescent="0.25">
      <c r="A11" s="37" t="s">
        <v>40</v>
      </c>
      <c r="B11" s="38"/>
      <c r="C11" s="39" t="str">
        <f>IF(B11="","",IF(B11=COUNTIF('Altre Tipologie'!B$2:B491,A11),"Dati Corretti","Dati Errati, verificare"))</f>
        <v/>
      </c>
      <c r="D11" s="40" t="s">
        <v>49</v>
      </c>
      <c r="E11" s="41" t="s">
        <v>49</v>
      </c>
      <c r="F11" s="38"/>
      <c r="G11" s="39" t="str">
        <f>IF(B11="","",IF(H11=SUMIF('Altre Tipologie'!B$2:B$484,A11,'Altre Tipologie'!D$2:DB$484),"Dati Corretti","Dati Errati, verificare"))</f>
        <v/>
      </c>
      <c r="H11" s="38"/>
      <c r="I11" s="42" t="s">
        <v>56</v>
      </c>
      <c r="J11" s="38"/>
      <c r="K11" s="43" t="str">
        <f t="shared" si="0"/>
        <v/>
      </c>
      <c r="L11" s="43" t="str">
        <f t="shared" si="1"/>
        <v/>
      </c>
      <c r="M11" s="39" t="str">
        <f t="shared" si="2"/>
        <v/>
      </c>
      <c r="N11" s="44" t="str">
        <f>IF(B11="","",IFERROR(IF(ROUND(M11,1)=ROUND(SUMIF('Altre Tipologie'!B$2:B$484,A11,'Altre Tipologie'!L$2:L$484)-SUMIF('Altre Tipologie'!B$2:B$484,A11,'Altre Tipologie'!K$2:K$484),1),"Dati Corretti","Dati Errati, verificare"),""))</f>
        <v/>
      </c>
    </row>
    <row r="12" spans="1:14" ht="12" thickBo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 t="str">
        <f t="shared" si="2"/>
        <v/>
      </c>
      <c r="N12" s="46"/>
    </row>
    <row r="13" spans="1:14" ht="12" thickBot="1" x14ac:dyDescent="0.25">
      <c r="A13" s="47" t="s">
        <v>52</v>
      </c>
      <c r="B13" s="48">
        <f>SUM(B3:B11)</f>
        <v>0</v>
      </c>
      <c r="C13" s="48"/>
      <c r="D13" s="48">
        <f t="shared" ref="D13:H13" si="3">SUM(D3:D11)</f>
        <v>0</v>
      </c>
      <c r="E13" s="48"/>
      <c r="F13" s="48">
        <f t="shared" si="3"/>
        <v>0</v>
      </c>
      <c r="G13" s="48"/>
      <c r="H13" s="48">
        <f t="shared" si="3"/>
        <v>0</v>
      </c>
      <c r="I13" s="49"/>
      <c r="J13" s="48"/>
      <c r="K13" s="48"/>
      <c r="L13" s="48"/>
      <c r="M13" s="50">
        <f>SUM(M3:M11)</f>
        <v>0</v>
      </c>
      <c r="N13" s="51"/>
    </row>
    <row r="14" spans="1:14" ht="12" thickBot="1" x14ac:dyDescent="0.25"/>
    <row r="15" spans="1:14" ht="12" thickBot="1" x14ac:dyDescent="0.25">
      <c r="A15" s="52" t="s">
        <v>87</v>
      </c>
      <c r="B15" s="53">
        <f>SUM(E20:E50)</f>
        <v>0</v>
      </c>
    </row>
    <row r="16" spans="1:14" ht="12" thickBot="1" x14ac:dyDescent="0.25"/>
    <row r="17" spans="1:15" ht="12" thickBot="1" x14ac:dyDescent="0.25">
      <c r="A17" s="52" t="s">
        <v>90</v>
      </c>
      <c r="B17" s="54">
        <f>M13+B15</f>
        <v>0</v>
      </c>
    </row>
    <row r="18" spans="1:15" ht="12" thickBot="1" x14ac:dyDescent="0.25"/>
    <row r="19" spans="1:15" ht="12" thickBot="1" x14ac:dyDescent="0.25">
      <c r="A19" s="55" t="s">
        <v>86</v>
      </c>
      <c r="B19" s="56" t="s">
        <v>13</v>
      </c>
      <c r="C19" s="56" t="s">
        <v>85</v>
      </c>
      <c r="D19" s="56" t="s">
        <v>14</v>
      </c>
      <c r="E19" s="55" t="s">
        <v>88</v>
      </c>
      <c r="N19" s="3"/>
      <c r="O19" s="5"/>
    </row>
    <row r="20" spans="1:15" ht="12" thickBot="1" x14ac:dyDescent="0.25">
      <c r="B20" s="57"/>
      <c r="C20" s="58"/>
      <c r="D20" s="59">
        <f>(B20*C20)/100</f>
        <v>0</v>
      </c>
      <c r="E20" s="59">
        <f>B20+D20</f>
        <v>0</v>
      </c>
    </row>
    <row r="21" spans="1:15" ht="12" thickBot="1" x14ac:dyDescent="0.25">
      <c r="B21" s="57"/>
      <c r="C21" s="58"/>
      <c r="D21" s="59">
        <f t="shared" ref="D21:D50" si="4">(B21*C21)/100</f>
        <v>0</v>
      </c>
      <c r="E21" s="59">
        <f t="shared" ref="E21:E50" si="5">B21+D21</f>
        <v>0</v>
      </c>
    </row>
    <row r="22" spans="1:15" ht="12" thickBot="1" x14ac:dyDescent="0.25">
      <c r="B22" s="57"/>
      <c r="C22" s="58"/>
      <c r="D22" s="59">
        <f t="shared" si="4"/>
        <v>0</v>
      </c>
      <c r="E22" s="59">
        <f t="shared" si="5"/>
        <v>0</v>
      </c>
    </row>
    <row r="23" spans="1:15" ht="12" thickBot="1" x14ac:dyDescent="0.25">
      <c r="B23" s="57"/>
      <c r="C23" s="58"/>
      <c r="D23" s="59">
        <f t="shared" si="4"/>
        <v>0</v>
      </c>
      <c r="E23" s="59">
        <f t="shared" si="5"/>
        <v>0</v>
      </c>
    </row>
    <row r="24" spans="1:15" ht="12" thickBot="1" x14ac:dyDescent="0.25">
      <c r="B24" s="57"/>
      <c r="C24" s="58"/>
      <c r="D24" s="59">
        <f t="shared" si="4"/>
        <v>0</v>
      </c>
      <c r="E24" s="59">
        <f t="shared" si="5"/>
        <v>0</v>
      </c>
    </row>
    <row r="25" spans="1:15" ht="12" thickBot="1" x14ac:dyDescent="0.25">
      <c r="B25" s="57"/>
      <c r="C25" s="58"/>
      <c r="D25" s="59">
        <f t="shared" si="4"/>
        <v>0</v>
      </c>
      <c r="E25" s="59">
        <f t="shared" si="5"/>
        <v>0</v>
      </c>
    </row>
    <row r="26" spans="1:15" ht="12" thickBot="1" x14ac:dyDescent="0.25">
      <c r="B26" s="57"/>
      <c r="C26" s="58"/>
      <c r="D26" s="59">
        <f t="shared" si="4"/>
        <v>0</v>
      </c>
      <c r="E26" s="59">
        <f t="shared" si="5"/>
        <v>0</v>
      </c>
    </row>
    <row r="27" spans="1:15" ht="12" thickBot="1" x14ac:dyDescent="0.25">
      <c r="B27" s="57"/>
      <c r="C27" s="58"/>
      <c r="D27" s="59">
        <f t="shared" si="4"/>
        <v>0</v>
      </c>
      <c r="E27" s="59">
        <f t="shared" si="5"/>
        <v>0</v>
      </c>
    </row>
    <row r="28" spans="1:15" ht="12" thickBot="1" x14ac:dyDescent="0.25">
      <c r="B28" s="57"/>
      <c r="C28" s="58"/>
      <c r="D28" s="59">
        <f t="shared" si="4"/>
        <v>0</v>
      </c>
      <c r="E28" s="59">
        <f t="shared" si="5"/>
        <v>0</v>
      </c>
    </row>
    <row r="29" spans="1:15" ht="12" thickBot="1" x14ac:dyDescent="0.25">
      <c r="B29" s="57"/>
      <c r="C29" s="58"/>
      <c r="D29" s="59">
        <f t="shared" si="4"/>
        <v>0</v>
      </c>
      <c r="E29" s="59">
        <f t="shared" si="5"/>
        <v>0</v>
      </c>
    </row>
    <row r="30" spans="1:15" ht="12" thickBot="1" x14ac:dyDescent="0.25">
      <c r="B30" s="57"/>
      <c r="C30" s="58"/>
      <c r="D30" s="59">
        <f t="shared" si="4"/>
        <v>0</v>
      </c>
      <c r="E30" s="59">
        <f t="shared" si="5"/>
        <v>0</v>
      </c>
    </row>
    <row r="31" spans="1:15" ht="12" thickBot="1" x14ac:dyDescent="0.25">
      <c r="B31" s="57"/>
      <c r="C31" s="58"/>
      <c r="D31" s="59">
        <f t="shared" si="4"/>
        <v>0</v>
      </c>
      <c r="E31" s="59">
        <f t="shared" si="5"/>
        <v>0</v>
      </c>
    </row>
    <row r="32" spans="1:15" ht="12" thickBot="1" x14ac:dyDescent="0.25">
      <c r="B32" s="57"/>
      <c r="C32" s="58"/>
      <c r="D32" s="59">
        <f t="shared" si="4"/>
        <v>0</v>
      </c>
      <c r="E32" s="59">
        <f t="shared" si="5"/>
        <v>0</v>
      </c>
    </row>
    <row r="33" spans="2:5" ht="12" thickBot="1" x14ac:dyDescent="0.25">
      <c r="B33" s="57"/>
      <c r="C33" s="58"/>
      <c r="D33" s="59">
        <f t="shared" si="4"/>
        <v>0</v>
      </c>
      <c r="E33" s="59">
        <f t="shared" si="5"/>
        <v>0</v>
      </c>
    </row>
    <row r="34" spans="2:5" ht="12" thickBot="1" x14ac:dyDescent="0.25">
      <c r="B34" s="57"/>
      <c r="C34" s="58"/>
      <c r="D34" s="59">
        <f t="shared" si="4"/>
        <v>0</v>
      </c>
      <c r="E34" s="59">
        <f t="shared" si="5"/>
        <v>0</v>
      </c>
    </row>
    <row r="35" spans="2:5" ht="12" thickBot="1" x14ac:dyDescent="0.25">
      <c r="B35" s="57"/>
      <c r="C35" s="58"/>
      <c r="D35" s="59">
        <f t="shared" si="4"/>
        <v>0</v>
      </c>
      <c r="E35" s="59">
        <f t="shared" si="5"/>
        <v>0</v>
      </c>
    </row>
    <row r="36" spans="2:5" ht="12" thickBot="1" x14ac:dyDescent="0.25">
      <c r="B36" s="57"/>
      <c r="C36" s="58"/>
      <c r="D36" s="59">
        <f t="shared" si="4"/>
        <v>0</v>
      </c>
      <c r="E36" s="59">
        <f t="shared" si="5"/>
        <v>0</v>
      </c>
    </row>
    <row r="37" spans="2:5" ht="12" thickBot="1" x14ac:dyDescent="0.25">
      <c r="B37" s="57"/>
      <c r="C37" s="58"/>
      <c r="D37" s="59">
        <f t="shared" si="4"/>
        <v>0</v>
      </c>
      <c r="E37" s="59">
        <f t="shared" si="5"/>
        <v>0</v>
      </c>
    </row>
    <row r="38" spans="2:5" ht="12" thickBot="1" x14ac:dyDescent="0.25">
      <c r="B38" s="57"/>
      <c r="C38" s="58"/>
      <c r="D38" s="59">
        <f t="shared" si="4"/>
        <v>0</v>
      </c>
      <c r="E38" s="59">
        <f t="shared" si="5"/>
        <v>0</v>
      </c>
    </row>
    <row r="39" spans="2:5" ht="12" thickBot="1" x14ac:dyDescent="0.25">
      <c r="B39" s="57"/>
      <c r="C39" s="58"/>
      <c r="D39" s="59">
        <f t="shared" si="4"/>
        <v>0</v>
      </c>
      <c r="E39" s="59">
        <f t="shared" si="5"/>
        <v>0</v>
      </c>
    </row>
    <row r="40" spans="2:5" ht="12" thickBot="1" x14ac:dyDescent="0.25">
      <c r="B40" s="57"/>
      <c r="C40" s="58"/>
      <c r="D40" s="59">
        <f t="shared" si="4"/>
        <v>0</v>
      </c>
      <c r="E40" s="59">
        <f t="shared" si="5"/>
        <v>0</v>
      </c>
    </row>
    <row r="41" spans="2:5" ht="12" thickBot="1" x14ac:dyDescent="0.25">
      <c r="B41" s="57"/>
      <c r="C41" s="58"/>
      <c r="D41" s="59">
        <f t="shared" si="4"/>
        <v>0</v>
      </c>
      <c r="E41" s="59">
        <f t="shared" si="5"/>
        <v>0</v>
      </c>
    </row>
    <row r="42" spans="2:5" ht="12" thickBot="1" x14ac:dyDescent="0.25">
      <c r="B42" s="57"/>
      <c r="C42" s="58"/>
      <c r="D42" s="59">
        <f t="shared" si="4"/>
        <v>0</v>
      </c>
      <c r="E42" s="59">
        <f t="shared" si="5"/>
        <v>0</v>
      </c>
    </row>
    <row r="43" spans="2:5" ht="12" thickBot="1" x14ac:dyDescent="0.25">
      <c r="B43" s="57"/>
      <c r="C43" s="58"/>
      <c r="D43" s="59">
        <f t="shared" si="4"/>
        <v>0</v>
      </c>
      <c r="E43" s="59">
        <f t="shared" si="5"/>
        <v>0</v>
      </c>
    </row>
    <row r="44" spans="2:5" ht="12" thickBot="1" x14ac:dyDescent="0.25">
      <c r="B44" s="57"/>
      <c r="C44" s="58"/>
      <c r="D44" s="59">
        <f t="shared" si="4"/>
        <v>0</v>
      </c>
      <c r="E44" s="59">
        <f t="shared" si="5"/>
        <v>0</v>
      </c>
    </row>
    <row r="45" spans="2:5" ht="12" thickBot="1" x14ac:dyDescent="0.25">
      <c r="B45" s="57"/>
      <c r="C45" s="58"/>
      <c r="D45" s="59">
        <f t="shared" si="4"/>
        <v>0</v>
      </c>
      <c r="E45" s="59">
        <f t="shared" si="5"/>
        <v>0</v>
      </c>
    </row>
    <row r="46" spans="2:5" ht="12" thickBot="1" x14ac:dyDescent="0.25">
      <c r="B46" s="57"/>
      <c r="C46" s="58"/>
      <c r="D46" s="59">
        <f t="shared" si="4"/>
        <v>0</v>
      </c>
      <c r="E46" s="59">
        <f t="shared" si="5"/>
        <v>0</v>
      </c>
    </row>
    <row r="47" spans="2:5" ht="12" thickBot="1" x14ac:dyDescent="0.25">
      <c r="B47" s="57"/>
      <c r="C47" s="58"/>
      <c r="D47" s="59">
        <f t="shared" si="4"/>
        <v>0</v>
      </c>
      <c r="E47" s="59">
        <f t="shared" si="5"/>
        <v>0</v>
      </c>
    </row>
    <row r="48" spans="2:5" ht="12" thickBot="1" x14ac:dyDescent="0.25">
      <c r="B48" s="57"/>
      <c r="C48" s="58"/>
      <c r="D48" s="59">
        <f t="shared" si="4"/>
        <v>0</v>
      </c>
      <c r="E48" s="59">
        <f t="shared" si="5"/>
        <v>0</v>
      </c>
    </row>
    <row r="49" spans="2:5" ht="12" thickBot="1" x14ac:dyDescent="0.25">
      <c r="B49" s="57"/>
      <c r="C49" s="58"/>
      <c r="D49" s="59">
        <f t="shared" si="4"/>
        <v>0</v>
      </c>
      <c r="E49" s="59">
        <f t="shared" si="5"/>
        <v>0</v>
      </c>
    </row>
    <row r="50" spans="2:5" ht="12" thickBot="1" x14ac:dyDescent="0.25">
      <c r="B50" s="57"/>
      <c r="C50" s="58"/>
      <c r="D50" s="59">
        <f t="shared" si="4"/>
        <v>0</v>
      </c>
      <c r="E50" s="59">
        <f t="shared" si="5"/>
        <v>0</v>
      </c>
    </row>
  </sheetData>
  <sheetProtection sheet="1"/>
  <conditionalFormatting sqref="C3:C11">
    <cfRule type="containsText" dxfId="4" priority="2" operator="containsText" text="Errati">
      <formula>NOT(ISERROR(SEARCH("Errati",C3)))</formula>
    </cfRule>
  </conditionalFormatting>
  <conditionalFormatting sqref="E3">
    <cfRule type="containsText" dxfId="3" priority="3" operator="containsText" text="Errati">
      <formula>NOT(ISERROR(SEARCH("Errati",E3)))</formula>
    </cfRule>
  </conditionalFormatting>
  <conditionalFormatting sqref="G3:G11">
    <cfRule type="containsText" dxfId="2" priority="4" operator="containsText" text="Errati">
      <formula>NOT(ISERROR(SEARCH("Errati",G3)))</formula>
    </cfRule>
  </conditionalFormatting>
  <conditionalFormatting sqref="K3:M3 K4:L11 M4:M12">
    <cfRule type="containsText" dxfId="1" priority="1" operator="containsText" text="Errati">
      <formula>NOT(ISERROR(SEARCH("Errati",K3)))</formula>
    </cfRule>
  </conditionalFormatting>
  <conditionalFormatting sqref="N3:N11">
    <cfRule type="containsText" dxfId="0" priority="8" operator="containsText" text="Errati">
      <formula>NOT(ISERROR(SEARCH("Errati",N3)))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97D3-9556-4635-A646-2A282B315A5E}">
  <dimension ref="A1:C9"/>
  <sheetViews>
    <sheetView workbookViewId="0">
      <selection activeCell="B10" sqref="B10"/>
    </sheetView>
  </sheetViews>
  <sheetFormatPr defaultRowHeight="14.4" x14ac:dyDescent="0.3"/>
  <cols>
    <col min="2" max="2" width="11.109375" bestFit="1" customWidth="1"/>
  </cols>
  <sheetData>
    <row r="1" spans="1:3" x14ac:dyDescent="0.3">
      <c r="A1" s="1" t="s">
        <v>26</v>
      </c>
      <c r="B1" s="1" t="s">
        <v>27</v>
      </c>
      <c r="C1" s="1" t="s">
        <v>28</v>
      </c>
    </row>
    <row r="2" spans="1:3" x14ac:dyDescent="0.3">
      <c r="A2">
        <v>24</v>
      </c>
      <c r="B2" t="s">
        <v>29</v>
      </c>
      <c r="C2">
        <v>1</v>
      </c>
    </row>
    <row r="3" spans="1:3" x14ac:dyDescent="0.3">
      <c r="A3">
        <v>47</v>
      </c>
      <c r="B3" t="s">
        <v>30</v>
      </c>
      <c r="C3">
        <v>2</v>
      </c>
    </row>
    <row r="4" spans="1:3" x14ac:dyDescent="0.3">
      <c r="A4">
        <v>67</v>
      </c>
      <c r="B4" t="s">
        <v>31</v>
      </c>
      <c r="C4">
        <v>3</v>
      </c>
    </row>
    <row r="5" spans="1:3" x14ac:dyDescent="0.3">
      <c r="A5" s="2">
        <v>84</v>
      </c>
      <c r="B5" t="s">
        <v>32</v>
      </c>
      <c r="C5">
        <v>4</v>
      </c>
    </row>
    <row r="6" spans="1:3" x14ac:dyDescent="0.3">
      <c r="A6" t="s">
        <v>38</v>
      </c>
      <c r="B6" t="s">
        <v>37</v>
      </c>
      <c r="C6">
        <v>5</v>
      </c>
    </row>
    <row r="9" spans="1:3" x14ac:dyDescent="0.3">
      <c r="A9" t="s">
        <v>24</v>
      </c>
      <c r="B9">
        <f>SUM('Dom. Residente'!R2:R200)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D5F1-4B53-483E-8712-C6E47932F470}">
  <dimension ref="A1:C9"/>
  <sheetViews>
    <sheetView workbookViewId="0">
      <selection activeCell="B10" sqref="B10"/>
    </sheetView>
  </sheetViews>
  <sheetFormatPr defaultRowHeight="14.4" x14ac:dyDescent="0.3"/>
  <cols>
    <col min="1" max="1" width="5.33203125" bestFit="1" customWidth="1"/>
    <col min="2" max="2" width="11" bestFit="1" customWidth="1"/>
  </cols>
  <sheetData>
    <row r="1" spans="1:3" x14ac:dyDescent="0.3">
      <c r="A1" s="1" t="s">
        <v>26</v>
      </c>
      <c r="B1" s="1" t="s">
        <v>27</v>
      </c>
      <c r="C1" s="1" t="s">
        <v>28</v>
      </c>
    </row>
    <row r="2" spans="1:3" x14ac:dyDescent="0.3">
      <c r="A2">
        <v>140</v>
      </c>
      <c r="B2" t="s">
        <v>29</v>
      </c>
      <c r="C2">
        <v>1</v>
      </c>
    </row>
    <row r="3" spans="1:3" x14ac:dyDescent="0.3">
      <c r="A3">
        <v>200</v>
      </c>
      <c r="B3" t="s">
        <v>30</v>
      </c>
      <c r="C3">
        <v>2</v>
      </c>
    </row>
    <row r="4" spans="1:3" x14ac:dyDescent="0.3">
      <c r="A4">
        <v>250</v>
      </c>
      <c r="B4" t="s">
        <v>31</v>
      </c>
      <c r="C4">
        <v>3</v>
      </c>
    </row>
    <row r="5" spans="1:3" x14ac:dyDescent="0.3">
      <c r="A5" s="2" t="s">
        <v>54</v>
      </c>
      <c r="B5" t="s">
        <v>32</v>
      </c>
      <c r="C5">
        <v>4</v>
      </c>
    </row>
    <row r="9" spans="1:3" x14ac:dyDescent="0.3">
      <c r="A9" t="s">
        <v>24</v>
      </c>
      <c r="B9">
        <f>SUM('Altre Tipologie'!Y2:Y200)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7CE2-CBE7-40BF-B1A3-E45206F805B1}">
  <dimension ref="A1:C9"/>
  <sheetViews>
    <sheetView workbookViewId="0">
      <selection activeCell="B9" sqref="B9"/>
    </sheetView>
  </sheetViews>
  <sheetFormatPr defaultRowHeight="14.4" x14ac:dyDescent="0.3"/>
  <cols>
    <col min="1" max="1" width="5.33203125" bestFit="1" customWidth="1"/>
    <col min="2" max="2" width="11" bestFit="1" customWidth="1"/>
  </cols>
  <sheetData>
    <row r="1" spans="1:3" x14ac:dyDescent="0.3">
      <c r="A1" s="1" t="s">
        <v>26</v>
      </c>
      <c r="B1" s="1" t="s">
        <v>27</v>
      </c>
      <c r="C1" s="1" t="s">
        <v>28</v>
      </c>
    </row>
    <row r="2" spans="1:3" x14ac:dyDescent="0.3">
      <c r="A2">
        <v>100</v>
      </c>
      <c r="B2" t="s">
        <v>29</v>
      </c>
      <c r="C2">
        <v>1</v>
      </c>
    </row>
    <row r="3" spans="1:3" x14ac:dyDescent="0.3">
      <c r="A3">
        <v>200</v>
      </c>
      <c r="B3" t="s">
        <v>30</v>
      </c>
      <c r="C3">
        <v>2</v>
      </c>
    </row>
    <row r="4" spans="1:3" x14ac:dyDescent="0.3">
      <c r="A4" t="s">
        <v>55</v>
      </c>
      <c r="B4" t="s">
        <v>31</v>
      </c>
      <c r="C4">
        <v>3</v>
      </c>
    </row>
    <row r="5" spans="1:3" x14ac:dyDescent="0.3">
      <c r="A5" s="2"/>
    </row>
    <row r="9" spans="1:3" x14ac:dyDescent="0.3">
      <c r="A9" t="s">
        <v>24</v>
      </c>
      <c r="B9">
        <f>SUM('Altre Tipologie'!AA2:AA140)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A528-8E81-45A9-8B9E-195FFCEC0BED}">
  <dimension ref="A1:C9"/>
  <sheetViews>
    <sheetView workbookViewId="0">
      <selection activeCell="B10" sqref="B10"/>
    </sheetView>
  </sheetViews>
  <sheetFormatPr defaultRowHeight="14.4" x14ac:dyDescent="0.3"/>
  <sheetData>
    <row r="1" spans="1:3" x14ac:dyDescent="0.3">
      <c r="A1" s="1" t="s">
        <v>26</v>
      </c>
      <c r="B1" s="1" t="s">
        <v>27</v>
      </c>
      <c r="C1" s="1" t="s">
        <v>28</v>
      </c>
    </row>
    <row r="2" spans="1:3" x14ac:dyDescent="0.3">
      <c r="A2">
        <v>100</v>
      </c>
      <c r="B2" t="s">
        <v>29</v>
      </c>
      <c r="C2">
        <v>1</v>
      </c>
    </row>
    <row r="3" spans="1:3" x14ac:dyDescent="0.3">
      <c r="A3">
        <v>200</v>
      </c>
      <c r="B3" t="s">
        <v>30</v>
      </c>
      <c r="C3">
        <v>2</v>
      </c>
    </row>
    <row r="4" spans="1:3" x14ac:dyDescent="0.3">
      <c r="A4" t="s">
        <v>55</v>
      </c>
      <c r="B4" t="s">
        <v>31</v>
      </c>
      <c r="C4">
        <v>3</v>
      </c>
    </row>
    <row r="9" spans="1:3" x14ac:dyDescent="0.3">
      <c r="A9" t="s">
        <v>24</v>
      </c>
      <c r="B9">
        <f>SUM('Altre Tipologie'!Z2:Z200)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D35B-0238-41FE-91E3-CBF2F88D1CE4}">
  <dimension ref="A1:C9"/>
  <sheetViews>
    <sheetView workbookViewId="0">
      <selection activeCell="B10" sqref="B10"/>
    </sheetView>
  </sheetViews>
  <sheetFormatPr defaultRowHeight="14.4" x14ac:dyDescent="0.3"/>
  <cols>
    <col min="2" max="2" width="10.33203125" bestFit="1" customWidth="1"/>
  </cols>
  <sheetData>
    <row r="1" spans="1:3" x14ac:dyDescent="0.3">
      <c r="A1" s="1" t="s">
        <v>26</v>
      </c>
      <c r="B1" s="1" t="s">
        <v>27</v>
      </c>
      <c r="C1" s="1" t="s">
        <v>28</v>
      </c>
    </row>
    <row r="2" spans="1:3" x14ac:dyDescent="0.3">
      <c r="A2">
        <v>200</v>
      </c>
      <c r="B2" t="s">
        <v>29</v>
      </c>
      <c r="C2">
        <v>1</v>
      </c>
    </row>
    <row r="3" spans="1:3" x14ac:dyDescent="0.3">
      <c r="A3" t="s">
        <v>55</v>
      </c>
      <c r="B3" t="s">
        <v>30</v>
      </c>
      <c r="C3">
        <v>2</v>
      </c>
    </row>
    <row r="9" spans="1:3" x14ac:dyDescent="0.3">
      <c r="A9" t="s">
        <v>24</v>
      </c>
      <c r="B9">
        <f>SUM('Altre Tipologie'!AB2:AB200)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Dom. Residente</vt:lpstr>
      <vt:lpstr>Altre Tipologie</vt:lpstr>
      <vt:lpstr>Dati Bolletta</vt:lpstr>
      <vt:lpstr>Anagrafica Ammistratore</vt:lpstr>
      <vt:lpstr>Fasce D. Residente</vt:lpstr>
      <vt:lpstr>Fasce D.NON Resid</vt:lpstr>
      <vt:lpstr>Fasce Industr piccoli</vt:lpstr>
      <vt:lpstr>Fasce Art. piccoli</vt:lpstr>
      <vt:lpstr>Fasce Agricolo Zootec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Serra</dc:creator>
  <cp:lastModifiedBy>Stefano Piras</cp:lastModifiedBy>
  <dcterms:created xsi:type="dcterms:W3CDTF">2022-11-07T07:27:51Z</dcterms:created>
  <dcterms:modified xsi:type="dcterms:W3CDTF">2025-01-20T15:13:34Z</dcterms:modified>
</cp:coreProperties>
</file>